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vill\OneDrive\Escritorio\MÁSTER LELICO 2023-2024\AUTOINFORME CALIDAD 2223\INFO PARA ACTUALIZAR EN LA WEB (CALIDAD)\RESULTADOS DEL TÍTULO\TASAS DEL TÍTULO\"/>
    </mc:Choice>
  </mc:AlternateContent>
  <xr:revisionPtr revIDLastSave="0" documentId="8_{EA5CA484-3343-425C-A671-732A874CC8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ón" sheetId="11" r:id="rId1"/>
    <sheet name="TA GRADOS" sheetId="13" r:id="rId2"/>
    <sheet name="TA MOF DE 1 AÑO" sheetId="16" r:id="rId3"/>
    <sheet name="TA MOF DE 2 AÑOS" sheetId="10" r:id="rId4"/>
  </sheets>
  <definedNames>
    <definedName name="_xlnm._FilterDatabase" localSheetId="1" hidden="1">'TA GRADOS'!$A$1:$A$271</definedName>
    <definedName name="_xlnm._FilterDatabase" localSheetId="2" hidden="1">'TA MOF DE 1 AÑO'!#REF!</definedName>
    <definedName name="_xlnm.Print_Area" localSheetId="0">Información!$A$1:$O$18</definedName>
    <definedName name="_xlnm.Print_Area" localSheetId="1">'TA GRADOS'!$A$1:$Y$52</definedName>
    <definedName name="_xlnm.Print_Area" localSheetId="2">'TA MOF DE 1 AÑO'!$A$1:$Y$60</definedName>
    <definedName name="_xlnm.Print_Area" localSheetId="3">'TA MOF DE 2 AÑOS'!$A$1:$Y$25</definedName>
    <definedName name="_xlnm.Print_Titles" localSheetId="1">'TA GRADOS'!$1:$12</definedName>
    <definedName name="_xlnm.Print_Titles" localSheetId="2">'TA MOF DE 1 AÑO'!$1:$12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0" l="1"/>
  <c r="C17" i="10"/>
  <c r="D17" i="10"/>
  <c r="E17" i="10"/>
  <c r="F17" i="10"/>
  <c r="J17" i="10"/>
  <c r="R17" i="10" s="1"/>
  <c r="K17" i="10"/>
  <c r="L17" i="10"/>
  <c r="T17" i="10" s="1"/>
  <c r="M17" i="10"/>
  <c r="N17" i="10"/>
  <c r="N23" i="10"/>
  <c r="V23" i="10" s="1"/>
  <c r="C25" i="10"/>
  <c r="J25" i="10"/>
  <c r="K25" i="10"/>
  <c r="L25" i="10"/>
  <c r="T25" i="10" s="1"/>
  <c r="M25" i="10"/>
  <c r="U25" i="10" s="1"/>
  <c r="N25" i="10"/>
  <c r="V25" i="10" s="1"/>
  <c r="O25" i="10"/>
  <c r="R25" i="10"/>
  <c r="W25" i="10"/>
  <c r="B13" i="13"/>
  <c r="C13" i="13"/>
  <c r="D13" i="13"/>
  <c r="E13" i="13"/>
  <c r="F13" i="13"/>
  <c r="J13" i="13"/>
  <c r="K13" i="13"/>
  <c r="L13" i="13"/>
  <c r="M13" i="13"/>
  <c r="N13" i="13"/>
  <c r="W13" i="13"/>
  <c r="B19" i="13"/>
  <c r="C19" i="13"/>
  <c r="D19" i="13"/>
  <c r="E19" i="13"/>
  <c r="F19" i="13"/>
  <c r="J19" i="13"/>
  <c r="K19" i="13"/>
  <c r="L19" i="13"/>
  <c r="M19" i="13"/>
  <c r="N19" i="13"/>
  <c r="W19" i="13"/>
  <c r="B25" i="13"/>
  <c r="C25" i="13"/>
  <c r="D25" i="13"/>
  <c r="E25" i="13"/>
  <c r="F25" i="13"/>
  <c r="J25" i="13"/>
  <c r="K25" i="13"/>
  <c r="L25" i="13"/>
  <c r="M25" i="13"/>
  <c r="N25" i="13"/>
  <c r="W25" i="13"/>
  <c r="B27" i="13"/>
  <c r="C27" i="13"/>
  <c r="D27" i="13"/>
  <c r="E27" i="13"/>
  <c r="F27" i="13"/>
  <c r="J27" i="13"/>
  <c r="K27" i="13"/>
  <c r="L27" i="13"/>
  <c r="M27" i="13"/>
  <c r="N27" i="13"/>
  <c r="W27" i="13"/>
  <c r="B29" i="13"/>
  <c r="C29" i="13"/>
  <c r="D29" i="13"/>
  <c r="E29" i="13"/>
  <c r="F29" i="13"/>
  <c r="J29" i="13"/>
  <c r="K29" i="13"/>
  <c r="L29" i="13"/>
  <c r="M29" i="13"/>
  <c r="N29" i="13"/>
  <c r="W29" i="13"/>
  <c r="B32" i="13"/>
  <c r="C32" i="13"/>
  <c r="D32" i="13"/>
  <c r="E32" i="13"/>
  <c r="F32" i="13"/>
  <c r="J32" i="13"/>
  <c r="K32" i="13"/>
  <c r="L32" i="13"/>
  <c r="M32" i="13"/>
  <c r="N32" i="13"/>
  <c r="W32" i="13"/>
  <c r="B42" i="13"/>
  <c r="C42" i="13"/>
  <c r="D42" i="13"/>
  <c r="E42" i="13"/>
  <c r="F42" i="13"/>
  <c r="B46" i="13"/>
  <c r="C46" i="13"/>
  <c r="D46" i="13"/>
  <c r="E46" i="13"/>
  <c r="F46" i="13"/>
  <c r="J46" i="13"/>
  <c r="K46" i="13"/>
  <c r="L46" i="13"/>
  <c r="M46" i="13"/>
  <c r="N46" i="13"/>
  <c r="W46" i="13"/>
  <c r="B48" i="13"/>
  <c r="C48" i="13"/>
  <c r="D48" i="13"/>
  <c r="E48" i="13"/>
  <c r="F48" i="13"/>
  <c r="J48" i="13"/>
  <c r="K48" i="13"/>
  <c r="L48" i="13"/>
  <c r="M48" i="13"/>
  <c r="N48" i="13"/>
  <c r="W48" i="13"/>
  <c r="U48" i="13" l="1"/>
  <c r="E52" i="13"/>
  <c r="C52" i="13"/>
  <c r="S25" i="10"/>
  <c r="U17" i="10"/>
  <c r="S17" i="10"/>
  <c r="F52" i="13"/>
  <c r="D52" i="13"/>
  <c r="B52" i="13"/>
  <c r="N52" i="16" l="1"/>
  <c r="M52" i="16"/>
  <c r="L52" i="16"/>
  <c r="K52" i="16"/>
  <c r="J52" i="16"/>
  <c r="F52" i="16"/>
  <c r="E52" i="16"/>
  <c r="D52" i="16"/>
  <c r="C52" i="16"/>
  <c r="B52" i="16"/>
  <c r="N50" i="16"/>
  <c r="F50" i="16"/>
  <c r="L44" i="16"/>
  <c r="K44" i="16"/>
  <c r="J44" i="16"/>
  <c r="D44" i="16"/>
  <c r="C44" i="16"/>
  <c r="B44" i="16"/>
  <c r="N39" i="16"/>
  <c r="M39" i="16"/>
  <c r="L39" i="16"/>
  <c r="K39" i="16"/>
  <c r="J39" i="16"/>
  <c r="F39" i="16"/>
  <c r="E39" i="16"/>
  <c r="D39" i="16"/>
  <c r="C39" i="16"/>
  <c r="B39" i="16"/>
  <c r="T37" i="16"/>
  <c r="N37" i="16"/>
  <c r="M37" i="16"/>
  <c r="L37" i="16"/>
  <c r="F37" i="16"/>
  <c r="E37" i="16"/>
  <c r="D37" i="16"/>
  <c r="N35" i="16"/>
  <c r="F35" i="16"/>
  <c r="N18" i="16"/>
  <c r="M18" i="16"/>
  <c r="L18" i="16"/>
  <c r="K18" i="16"/>
  <c r="J18" i="16"/>
  <c r="F18" i="16"/>
  <c r="E18" i="16"/>
  <c r="D18" i="16"/>
  <c r="C18" i="16"/>
  <c r="B18" i="16"/>
  <c r="N13" i="16"/>
  <c r="M13" i="16"/>
  <c r="L13" i="16"/>
  <c r="K13" i="16"/>
  <c r="F13" i="16"/>
  <c r="E13" i="16"/>
  <c r="D13" i="16"/>
  <c r="C13" i="16"/>
  <c r="U39" i="16" l="1"/>
  <c r="S52" i="16"/>
  <c r="T52" i="16"/>
  <c r="T39" i="16"/>
  <c r="T44" i="16"/>
  <c r="R18" i="16"/>
  <c r="V35" i="16"/>
  <c r="V50" i="16"/>
  <c r="U52" i="16"/>
  <c r="U18" i="16"/>
  <c r="T13" i="16"/>
  <c r="R52" i="16"/>
  <c r="S18" i="16"/>
  <c r="T18" i="16"/>
  <c r="V39" i="16"/>
  <c r="S44" i="16"/>
  <c r="V18" i="16"/>
  <c r="S39" i="16"/>
  <c r="S13" i="16"/>
  <c r="R39" i="16"/>
  <c r="V52" i="16"/>
  <c r="U13" i="16"/>
  <c r="V13" i="16"/>
</calcChain>
</file>

<file path=xl/sharedStrings.xml><?xml version="1.0" encoding="utf-8"?>
<sst xmlns="http://schemas.openxmlformats.org/spreadsheetml/2006/main" count="227" uniqueCount="121">
  <si>
    <t>Información de interés:</t>
  </si>
  <si>
    <r>
      <t xml:space="preserve">1. Los datos que se ofrecen tienen como fin analizar la situación de los </t>
    </r>
    <r>
      <rPr>
        <b/>
        <sz val="12"/>
        <color theme="1"/>
        <rFont val="Calibri"/>
        <family val="2"/>
      </rPr>
      <t>títulos actualmente ofertados</t>
    </r>
    <r>
      <rPr>
        <sz val="12"/>
        <color theme="1"/>
        <rFont val="Calibri"/>
        <family val="2"/>
      </rPr>
      <t xml:space="preserve"> y servir de base para el </t>
    </r>
    <r>
      <rPr>
        <b/>
        <sz val="12"/>
        <color theme="1"/>
        <rFont val="Calibri"/>
        <family val="2"/>
      </rPr>
      <t xml:space="preserve">análisis de tendencias y </t>
    </r>
    <r>
      <rPr>
        <sz val="12"/>
        <color theme="1"/>
        <rFont val="Calibri"/>
        <family val="2"/>
      </rPr>
      <t>la</t>
    </r>
    <r>
      <rPr>
        <b/>
        <sz val="12"/>
        <color theme="1"/>
        <rFont val="Calibri"/>
        <family val="2"/>
      </rPr>
      <t xml:space="preserve"> toma de decisiones</t>
    </r>
    <r>
      <rPr>
        <sz val="12"/>
        <color theme="1"/>
        <rFont val="Calibri"/>
        <family val="2"/>
      </rPr>
      <t>.</t>
    </r>
  </si>
  <si>
    <r>
      <t xml:space="preserve">2. Se muestran las </t>
    </r>
    <r>
      <rPr>
        <b/>
        <sz val="12"/>
        <color theme="1"/>
        <rFont val="Calibri"/>
        <family val="2"/>
      </rPr>
      <t>Tasas de abandono</t>
    </r>
    <r>
      <rPr>
        <sz val="12"/>
        <color theme="1"/>
        <rFont val="Calibri"/>
        <family val="2"/>
      </rPr>
      <t xml:space="preserve"> por Grado, MOF 1 año y MOF 2 años:</t>
    </r>
  </si>
  <si>
    <t>Grado</t>
  </si>
  <si>
    <t>La tasa de abandono muestra la relación porcentual entre (i) el número de estudiantes de la cohorte x que no habiéndose egresado en los estudios, no se han matriculado ni el cuarto año  (x+3) ni el siguiente (x+4) y (ii) el número de estudiantes de dicha cohorte.</t>
  </si>
  <si>
    <t>MOF 1 año</t>
  </si>
  <si>
    <t>La tasa de abandono muestra la relación porcentual entre (i) el número de estudiantes de la cohorte x que no habiéndose egresado en los estudios, no se han matriculado los dos siguientes y (ii) el número de estudiantes de dicha cohorte.</t>
  </si>
  <si>
    <t>MOF 2 años</t>
  </si>
  <si>
    <t>La tasa de abandono muestra la relación porcentual entre (i) el número de estudiantes de la cohorte x que no habiéndose egresado en los estudios, no se han matriculado ni el segundo año x+1 ni el siguiente y (ii) el número de estudiantes de dicha cohorte.</t>
  </si>
  <si>
    <t>La gestión administrativa de las titulaciones dobles no permite el análisis de tendencias, por ello no se incluyen datos de doble grado y doble máster.</t>
  </si>
  <si>
    <r>
      <t xml:space="preserve">3. La fuente primaria procede exclusivamente de Universitas XXI Académico por lo que </t>
    </r>
    <r>
      <rPr>
        <b/>
        <sz val="12"/>
        <color theme="1"/>
        <rFont val="Calibri"/>
        <family val="2"/>
      </rPr>
      <t>cualquier valor anómalo (o ausencia de datos) que se aprecie deberá ser resuelto por los responsables del centro/título directamente en el origen de la información,  esto es, la Secretaría de los Centros</t>
    </r>
    <r>
      <rPr>
        <sz val="12"/>
        <color theme="1"/>
        <rFont val="Calibri"/>
        <family val="2"/>
      </rPr>
      <t>.</t>
    </r>
  </si>
  <si>
    <r>
      <t xml:space="preserve">4. Los datos para el cálculo de la </t>
    </r>
    <r>
      <rPr>
        <b/>
        <sz val="12"/>
        <color theme="1"/>
        <rFont val="Calibri"/>
        <family val="2"/>
      </rPr>
      <t>tasa de abandono correspondiente al curso 21-22</t>
    </r>
    <r>
      <rPr>
        <sz val="12"/>
        <color theme="1"/>
        <rFont val="Calibri"/>
        <family val="2"/>
      </rPr>
      <t xml:space="preserve"> han sido extraidos de UXXI-AC con la aplicación Oracle Business Intelligence (IA) el 23 de enero de 2023.</t>
    </r>
  </si>
  <si>
    <t>Tasa de Abandono</t>
  </si>
  <si>
    <t>GRADOS</t>
  </si>
  <si>
    <t>Fuente: Universitas XXI Académico-OBIEE-IA 23 de enero de 2023</t>
  </si>
  <si>
    <t>Alumnado de nuevo ingreso (cohorte)</t>
  </si>
  <si>
    <t>Nº de abandonos (cohorte)</t>
  </si>
  <si>
    <t xml:space="preserve"> 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</si>
  <si>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</si>
  <si>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</si>
  <si>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</si>
  <si>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</si>
  <si>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</si>
  <si>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</si>
  <si>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</si>
  <si>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</si>
  <si>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</si>
  <si>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</si>
  <si>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10 - FACULTAD DE HUMANIDADES</t>
  </si>
  <si>
    <t>1010 - GRADO EN HISTORIA</t>
  </si>
  <si>
    <t>1110 - GRADO EN FILOLOGÍA HISPÁNICA</t>
  </si>
  <si>
    <t>1210 - GRADO EN ESTUDIOS INGLESES</t>
  </si>
  <si>
    <t>1312 - GRADO EN GESTIÓN CULTURAL</t>
  </si>
  <si>
    <t>1413 - GRADO EN HUMANIDADES</t>
  </si>
  <si>
    <t>20 - FACULTAD DE EDUCACIÓN, PSICOLOGÍA Y CIENCIAS DEL DEPORTE</t>
  </si>
  <si>
    <t>2010 - GRADO EN EDUCACIÓN INFANTIL</t>
  </si>
  <si>
    <t>2110 - GRADO EN EDUCACIÓN PRIMARIA</t>
  </si>
  <si>
    <t>2210 - GRADO EN EDUCACIÓN SOCIAL</t>
  </si>
  <si>
    <t>2310 - GRADO EN PSICOLOGÍA</t>
  </si>
  <si>
    <t>2411 - GRADO EN CIENCIAS DE LA ACTIVIDAD FÍSICA Y DEL DEPORTE</t>
  </si>
  <si>
    <t>30 - FACULTAD DE ENFERMERÍA</t>
  </si>
  <si>
    <t>3009 - GRADO EN ENFERMERÍA</t>
  </si>
  <si>
    <t>40 - FACULTAD DE TRABAJO SOCIAL</t>
  </si>
  <si>
    <t>4009 - GRADO EN TRABAJO SOCIAL</t>
  </si>
  <si>
    <t>51 - FACULTAD DE CIENCIAS DEL TRABAJO</t>
  </si>
  <si>
    <t>5109 - GRADO EN RELACIONES LABORALES Y RECURSOS HUMANOS</t>
  </si>
  <si>
    <t>5113 - GRADO EN RELACIONES LABORALES Y RECURSOS HUMANOS (SEMIPRESENCIAL)</t>
  </si>
  <si>
    <t>60 - ESCUELA TÉCNICA SUPERIOR DE INGENIERÍA</t>
  </si>
  <si>
    <t>6010 - GRADO EN INGENIERÍA INFORMÁTICA</t>
  </si>
  <si>
    <t>6110 - GRADO EN INGENIERÍA AGRÍCOLA</t>
  </si>
  <si>
    <t>6210 - GRADO EN INGENIERÍA QUÍMICA INDUSTRIAL</t>
  </si>
  <si>
    <t>6310 - GRADO EN INGENIERÍA ELÉCTRICA</t>
  </si>
  <si>
    <t>6410 - GRADO EN INGENIERÍA MECÁNICA</t>
  </si>
  <si>
    <t>6510 - GRADO EN INGENIERÍA FORESTAL Y DEL MEDIO NATURAL</t>
  </si>
  <si>
    <t>6610 - GRADO EN INGENIERÍA ELECTRÓNICA INDUSTRIAL</t>
  </si>
  <si>
    <t>6711 - GRADO EN INGENIERÍA ENERGÉTICA</t>
  </si>
  <si>
    <t>6810 - GRADO EN INGENIERÍA EN EXPLOTACIÓN DE MINAS Y RECURSOS ENERGÉTICOS</t>
  </si>
  <si>
    <t>75 - FACULTAD DE CIENCIAS EXPERIMENTALES</t>
  </si>
  <si>
    <t>7509 - GRADO EN QUÍMICA</t>
  </si>
  <si>
    <t>7609 - GRADO EN GEOLOGÍA</t>
  </si>
  <si>
    <t>7709 - GRADO EN CIENCIAS AMBIENTALES</t>
  </si>
  <si>
    <t>80 - FACULTAD DE DERECHO</t>
  </si>
  <si>
    <t>8009 - GRADO EN DERECHO</t>
  </si>
  <si>
    <t>85 - FACULTAD DE CC. EMPRESARIALES Y TURISMO</t>
  </si>
  <si>
    <t>8510 - GRADO EN ADMINISTRACIÓN Y DIRECCIÓN DE EMPRESAS</t>
  </si>
  <si>
    <t>8610 - GRADO EN FINANZAS Y CONTABILIDAD</t>
  </si>
  <si>
    <t>8710 - GRADO EN TURISMO</t>
  </si>
  <si>
    <t>Total UHU Grados</t>
  </si>
  <si>
    <t>MÁSTERES DE 1 AÑO</t>
  </si>
  <si>
    <t>1505 - MÁSTER UNIVERSITARIO EN PATRIMONIO HISTÓRICO Y CULTURAL</t>
  </si>
  <si>
    <t>1602 - MÁSTER UNIVERSITARIO EN ESTUDIOS DE GÉNERO, IDENTIDADES Y CIUDADANÍA</t>
  </si>
  <si>
    <t>1605 - MÁSTER UNIVERSITARIO EN LENGUAS Y LITERATURAS EN CONTRASTE: EST. AVANZADOS</t>
  </si>
  <si>
    <t>1702 - MÁSTER UNIVERSITARIO EN ANÁLISIS HISTÓRICO DEL MUNDO ACTUAL</t>
  </si>
  <si>
    <t>1003 - MÁSTER UNIVERSITARIO EN COMUNICACIÓN Y EDUCACIÓN AUDIOVISUAL</t>
  </si>
  <si>
    <t>1603 - MÁSTER UNIV. EN INVEST. EN LA ENSEÑANZA Y EL APRENDIZAJE DE LAS CC. E/S/M</t>
  </si>
  <si>
    <t>1604 - MÁSTER UNIVERSITARIO EN INVESTIGACIÓN EN EDUCACIÓN FÍSICA Y CC. DEL DEPORTE</t>
  </si>
  <si>
    <t>1606 - MÁSTER UNIVERSITARIO EN EDUCACIÓN ESPECIAL</t>
  </si>
  <si>
    <t>1607 - MÁSTER UNIV. EN PROFESORADO DE E.S.O. Y BACH. - ESP. BIOLOGÍA Y GEOLOGÍA</t>
  </si>
  <si>
    <t>1608 - MÁSTER UNIV. EN PROFESORADO DE E.S.O. Y BACH. - ESP. TECNOLOGÍA, INF. Y P.I</t>
  </si>
  <si>
    <t>1609 - MÁSTER UNIV. EN PROFESORADO DE E.S.O. Y BACH. - ESP. LENGUA EXTRANJERA, ING</t>
  </si>
  <si>
    <t>1610 - MÁSTER UNIV. EN PROFESORADO DE E.S.O, BACH., FP  - ESP. LENGUA Y LITERATURA</t>
  </si>
  <si>
    <t>1611 - MÁSTER UNIV. EN PROFESORADO DE E.S.O. Y BACH. - ESP. CC. SOCIALES: GEO. E H</t>
  </si>
  <si>
    <t>1612 - MÁSTER UNIV. EN PROFESORADO DE E.S.O. Y BACH. - ESP. EDUCACIÓN FÍSICA</t>
  </si>
  <si>
    <t>1613 - MÁSTER UNIV. EN PROFESORADO DE E.S.O. Y BACH. - ESP. ORIENTACIÓN EDUCATIVA</t>
  </si>
  <si>
    <t>1617 - MÁSTER UNIVERSITARIO EN EDUCACIÓN AMBIENTAL</t>
  </si>
  <si>
    <t>1704 - MÁSTER UNIVERSITARIO EN INNOVACIÓN PEDAGÓGICA Y LIDERAZGO EDUCATIVO</t>
  </si>
  <si>
    <t>1803 - MÁSTER  EN INVESTIGACIÓN E INTERVENCIÓN PSICOSOCIAL EN CONTEXTOS DIVERSOS</t>
  </si>
  <si>
    <t>1806 - MÁSTER UNIVERSITARIO EN INVESTIGACIÓN Y ANÁLISIS DEL FLAMENCO</t>
  </si>
  <si>
    <t>1807 - MÁSTER PROF. DE E.S.O. BACHILLERATO, F.P Y ENS. IDIO. ESP. FÍSICA Y QUÍMICA</t>
  </si>
  <si>
    <t>1802 - MÁSTER EN ENFERMERÍA EN PRÁC. AVANZ. EN A. A LA CRONICIDAD Y LA DEPENDENCIA</t>
  </si>
  <si>
    <t>1615 - MÁSTER UNIVERSITARIO EN INVESTIGACIÓN E INTERVENCIÓN EN TRABAJO SOCIAL</t>
  </si>
  <si>
    <t>0951 - MÁSTER UNIVERSITARIO EN PREVENCIÓN DE RIESGOS LABORALES</t>
  </si>
  <si>
    <t/>
  </si>
  <si>
    <t>1903 - MÁSTER EN  EMPLEO. ESTRATEGIAS Y GESTIÓN DE SERVICIOS Y POLÍTICAS TERRITOR.</t>
  </si>
  <si>
    <t>2102 - MÁSTER EN EMPLEO. ESTRATEGIAS Y GESTIÓN DE SERVICIOS Y POLÍTICAS (SEMIPRES)</t>
  </si>
  <si>
    <t>1619 - MÁSTER UNIVERSITARIO EN DIRECCIÓN Y GESTIÓN DE PERSONAS</t>
  </si>
  <si>
    <t>0935 - MÁSTER UNIVERSITARIO EN TECNOLOGÍA AMBIENTAL</t>
  </si>
  <si>
    <t>*</t>
  </si>
  <si>
    <t>1601 - MÁSTER UNIVERSITARIO EN CONSERVACIÓN DE LA BIODIVERSIDAD</t>
  </si>
  <si>
    <t>1618 - MÁSTER UNIVERSITARIO EN GEOLOGÍA Y GESTIÓN AMBIENTAL DE RECURSOS MINERALES</t>
  </si>
  <si>
    <t>1805 - MÁSTER UNIVERSITARIO EN SIMULACIÓN MOLECULAR</t>
  </si>
  <si>
    <t>1901 - MÁSTER UNIVERSITARIO EN QUÍMICA APLICADA</t>
  </si>
  <si>
    <t>1616 - MÁSTER UNIVERSITARIO EN ASESORÍA JURÍDICA DE LA EMPRESA</t>
  </si>
  <si>
    <t>0947 - MÁSTER UNIVERSITARIO EN TURISMO: DIRECCIÓN DE EMPRESAS TURÍSTICAS</t>
  </si>
  <si>
    <t>1504 - MÁSTER UNIVERSITARIO EN ECONOMÍA Y DESARROLLO TERRITORIAL</t>
  </si>
  <si>
    <t>1502 - MÁSTER UNIVERSITARIO EN ECONOMÍA, FINANZAS Y COMPUTACIÓN</t>
  </si>
  <si>
    <t>2101 - MÁSTER UNIVERSITARIO EN ECONOMÍA, FINANZAS Y COMPUTACIÓN (2021-22)</t>
  </si>
  <si>
    <t>2103 - MÁSTER UNIVERSITARIO EN TRANSPORTE INTERMODAL Y LOGÍSTICA</t>
  </si>
  <si>
    <t>Total UHU MOF</t>
  </si>
  <si>
    <t>* Sin datos (ver hoja "Información")</t>
  </si>
  <si>
    <t>** El máster en Prevención de Riesgos Laborales se modifica en el curso 2019-20 y pasa de 60 a 90 los créditos necesarios para superar el plan. Por eso, y desde ese año, sus datos se registran en la hoja de "TA MOF de 2 AÑOS"</t>
  </si>
  <si>
    <t>MÁSTERES DE 2 AÑOS</t>
  </si>
  <si>
    <t>1503 - MÁSTER UNIVERSITARIO EN PSICOLOGÍA GENERAL SANITARIA</t>
  </si>
  <si>
    <t>1902 - MÁSTER EN PREVENCIÓN DE RIESGOS LABORALES (2019)</t>
  </si>
  <si>
    <t>1403 - MÁSTER UNIVERSITARIO EN INGENIERÍA INDUSTRIAL</t>
  </si>
  <si>
    <t>1501 - MÁSTER UNIVERSITARIO EN INGENIERÍA DE MONTES</t>
  </si>
  <si>
    <t>1703 - MÁSTER UNIVERSITARIO EN INGENIERÍA DE MINAS</t>
  </si>
  <si>
    <t>1801 - MÁSTER UNIVERSITARIO EN INGENIERÍA QUÍMICA (PLAN 2018)</t>
  </si>
  <si>
    <t>1804 - MÁSTER UNIVERSITARIO EN INGENIERÍA INFORMÁTICA (PLAN 2018)</t>
  </si>
  <si>
    <t>1301 - MÁSTER UNIVERSITARIO EN ACCESO A LA ABOGACÍA</t>
  </si>
  <si>
    <t>Total UHU MOF 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</si>
</sst>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8"/>
      <color rgb="FF0070C0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4FA"/>
      </patternFill>
    </fill>
    <fill>
      <patternFill patternType="solid">
        <fgColor rgb="FFF0F4FA"/>
        <bgColor indexed="64"/>
      </patternFill>
    </fill>
    <fill>
      <patternFill patternType="solid">
        <fgColor rgb="FFFFFFFF"/>
      </patternFill>
    </fill>
  </fills>
  <borders count="49">
    <border>
      <left/>
      <right/>
      <top/>
      <bottom/>
      <diagonal/>
    </border>
    <border>
      <left style="thin">
        <color rgb="FF97999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97999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979991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10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2" fontId="5" fillId="2" borderId="0" xfId="0" applyNumberFormat="1" applyFont="1" applyFill="1"/>
    <xf numFmtId="0" fontId="4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0" fontId="5" fillId="2" borderId="0" xfId="0" applyNumberFormat="1" applyFont="1" applyFill="1"/>
    <xf numFmtId="10" fontId="0" fillId="2" borderId="0" xfId="0" applyNumberFormat="1" applyFill="1"/>
    <xf numFmtId="0" fontId="4" fillId="2" borderId="0" xfId="0" applyFont="1" applyFill="1" applyAlignment="1">
      <alignment horizontal="left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/>
    <xf numFmtId="0" fontId="0" fillId="0" borderId="8" xfId="0" applyBorder="1"/>
    <xf numFmtId="0" fontId="10" fillId="2" borderId="0" xfId="0" applyFont="1" applyFill="1" applyAlignment="1">
      <alignment wrapText="1"/>
    </xf>
    <xf numFmtId="0" fontId="13" fillId="3" borderId="4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7" fillId="0" borderId="9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 wrapText="1"/>
    </xf>
    <xf numFmtId="1" fontId="7" fillId="0" borderId="26" xfId="0" applyNumberFormat="1" applyFont="1" applyBorder="1" applyAlignment="1">
      <alignment horizontal="center" vertical="center" wrapText="1"/>
    </xf>
    <xf numFmtId="1" fontId="7" fillId="0" borderId="24" xfId="0" applyNumberFormat="1" applyFont="1" applyBorder="1" applyAlignment="1">
      <alignment horizontal="center" vertical="center" wrapText="1"/>
    </xf>
    <xf numFmtId="1" fontId="7" fillId="0" borderId="27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" fontId="14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1" fontId="14" fillId="0" borderId="31" xfId="0" applyNumberFormat="1" applyFon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2" fontId="4" fillId="5" borderId="4" xfId="0" applyNumberFormat="1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1" fontId="7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0" fontId="0" fillId="2" borderId="7" xfId="0" applyFill="1" applyBorder="1"/>
    <xf numFmtId="17" fontId="4" fillId="3" borderId="2" xfId="0" quotePrefix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2" xfId="0" applyFill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 wrapText="1"/>
    </xf>
    <xf numFmtId="1" fontId="7" fillId="0" borderId="32" xfId="0" applyNumberFormat="1" applyFont="1" applyBorder="1" applyAlignment="1">
      <alignment horizontal="center" vertical="center" wrapText="1"/>
    </xf>
    <xf numFmtId="1" fontId="7" fillId="0" borderId="33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wrapText="1"/>
    </xf>
    <xf numFmtId="0" fontId="16" fillId="2" borderId="0" xfId="0" applyFont="1" applyFill="1"/>
    <xf numFmtId="0" fontId="15" fillId="2" borderId="0" xfId="0" applyFont="1" applyFill="1"/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4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 wrapText="1"/>
    </xf>
    <xf numFmtId="17" fontId="4" fillId="3" borderId="39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18" fillId="0" borderId="15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1" fontId="18" fillId="3" borderId="2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0" fillId="2" borderId="0" xfId="0" applyFill="1" applyAlignment="1">
      <alignment horizontal="justify" wrapText="1"/>
    </xf>
    <xf numFmtId="0" fontId="17" fillId="2" borderId="0" xfId="0" applyFont="1" applyFill="1" applyAlignment="1">
      <alignment horizontal="justify" vertical="center" wrapTex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justify" vertical="top"/>
    </xf>
    <xf numFmtId="0" fontId="15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187325</xdr:colOff>
      <xdr:row>0</xdr:row>
      <xdr:rowOff>82550</xdr:rowOff>
    </xdr:from>
    <xdr:ext cx="1762614" cy="1219200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" y="82550"/>
          <a:ext cx="1762614" cy="12192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762614" cy="121920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762614" cy="12192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614" cy="121920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2614" cy="12192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614" cy="121920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2614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8"/>
  <sheetViews>
    <sheetView tabSelected="1" zoomScale="115" zoomScaleNormal="115" zoomScaleSheetLayoutView="115" workbookViewId="0">
      <selection activeCell="C5" sqref="C5"/>
    </sheetView>
  </sheetViews>
  <sheetFormatPr baseColWidth="10" defaultColWidth="11.453125" defaultRowHeight="14.5" x14ac:dyDescent="0.35"/>
  <cols>
    <col min="1" max="2" width="11.453125" style="2"/>
    <col min="3" max="3" width="14" style="2" customWidth="1"/>
    <col min="4" max="16384" width="11.453125" style="2"/>
  </cols>
  <sheetData>
    <row r="1" spans="2:27" ht="108" customHeight="1" x14ac:dyDescent="0.35"/>
    <row r="2" spans="2:27" ht="90" customHeight="1" x14ac:dyDescent="0.5">
      <c r="B2" s="3" t="s">
        <v>0</v>
      </c>
    </row>
    <row r="4" spans="2:27" ht="15.5" x14ac:dyDescent="0.35">
      <c r="B4" s="205" t="s">
        <v>1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2:27" ht="15.5" x14ac:dyDescent="0.35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2:27" ht="15.5" x14ac:dyDescent="0.35">
      <c r="B6" s="205" t="s">
        <v>2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</row>
    <row r="7" spans="2:27" ht="15.5" x14ac:dyDescent="0.35">
      <c r="B7" s="126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2:27" ht="35.25" customHeight="1" x14ac:dyDescent="0.35">
      <c r="B8" s="125"/>
      <c r="C8" s="127" t="s">
        <v>3</v>
      </c>
      <c r="D8" s="206" t="s">
        <v>4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</row>
    <row r="9" spans="2:27" ht="35.25" customHeight="1" x14ac:dyDescent="0.35">
      <c r="B9" s="125"/>
      <c r="C9" s="127" t="s">
        <v>5</v>
      </c>
      <c r="D9" s="206" t="s">
        <v>6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</row>
    <row r="10" spans="2:27" ht="35.25" customHeight="1" x14ac:dyDescent="0.35">
      <c r="B10" s="125"/>
      <c r="C10" s="127" t="s">
        <v>7</v>
      </c>
      <c r="D10" s="206" t="s">
        <v>8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2:27" ht="15.5" x14ac:dyDescent="0.35">
      <c r="B11" s="125"/>
      <c r="C11" s="128"/>
      <c r="D11" s="126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</row>
    <row r="12" spans="2:27" ht="36" customHeight="1" x14ac:dyDescent="0.35">
      <c r="B12" s="125"/>
      <c r="C12" s="125"/>
      <c r="D12" s="203" t="s">
        <v>9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</row>
    <row r="13" spans="2:27" s="91" customFormat="1" ht="40.5" customHeight="1" x14ac:dyDescent="0.35">
      <c r="B13" s="207" t="s">
        <v>10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</row>
    <row r="14" spans="2:27" ht="48" customHeight="1" x14ac:dyDescent="0.35">
      <c r="B14" s="204" t="s">
        <v>11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</row>
    <row r="15" spans="2:27" x14ac:dyDescent="0.35"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7" spans="2:15" x14ac:dyDescent="0.3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15" s="6" customFormat="1" ht="10.5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</sheetData>
  <mergeCells count="9">
    <mergeCell ref="P12:AA12"/>
    <mergeCell ref="D12:O12"/>
    <mergeCell ref="B14:O14"/>
    <mergeCell ref="B4:O4"/>
    <mergeCell ref="B6:O6"/>
    <mergeCell ref="D10:O10"/>
    <mergeCell ref="D9:O9"/>
    <mergeCell ref="D8:O8"/>
    <mergeCell ref="B13:O13"/>
  </mergeCells>
  <pageMargins left="0.39370078740157483" right="0.39370078740157483" top="0.39370078740157483" bottom="0.39370078740157483" header="0.3149606299212598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F271"/>
  <sheetViews>
    <sheetView zoomScale="115" zoomScaleNormal="115" zoomScaleSheetLayoutView="100" workbookViewId="0"/>
  </sheetViews>
  <sheetFormatPr baseColWidth="10" defaultColWidth="11.453125" defaultRowHeight="14.5" x14ac:dyDescent="0.35"/>
  <cols>
    <col min="1" max="1" width="60.7265625" customWidth="1"/>
    <col min="2" max="4" width="5.7265625" hidden="1" customWidth="1"/>
    <col min="5" max="9" width="5.7265625" customWidth="1"/>
    <col min="10" max="12" width="5.7265625" hidden="1" customWidth="1"/>
    <col min="13" max="17" width="5.7265625" customWidth="1"/>
    <col min="18" max="18" width="5.7265625" style="1" hidden="1" customWidth="1"/>
    <col min="19" max="20" width="5.7265625" style="2" hidden="1" customWidth="1"/>
    <col min="21" max="25" width="5.7265625" style="2" customWidth="1"/>
    <col min="26" max="162" width="11.453125" style="2"/>
  </cols>
  <sheetData>
    <row r="1" spans="1:162" s="2" customFormat="1" ht="15" customHeight="1" x14ac:dyDescent="0.35"/>
    <row r="2" spans="1:162" s="2" customFormat="1" ht="20.149999999999999" customHeight="1" x14ac:dyDescent="0.5">
      <c r="E2" s="3" t="s">
        <v>12</v>
      </c>
      <c r="F2" s="3"/>
      <c r="G2" s="3"/>
      <c r="H2" s="3"/>
      <c r="I2" s="3"/>
    </row>
    <row r="3" spans="1:162" s="2" customFormat="1" ht="20.149999999999999" customHeight="1" x14ac:dyDescent="0.45">
      <c r="E3" s="4" t="s">
        <v>13</v>
      </c>
      <c r="F3" s="4"/>
      <c r="G3" s="4"/>
      <c r="H3" s="4"/>
      <c r="I3" s="4"/>
    </row>
    <row r="4" spans="1:162" s="2" customFormat="1" ht="13" customHeight="1" x14ac:dyDescent="0.35">
      <c r="C4" s="5"/>
      <c r="D4" s="5"/>
      <c r="E4" s="5"/>
      <c r="F4" s="5"/>
      <c r="G4" s="5"/>
      <c r="H4" s="5"/>
      <c r="I4" s="5"/>
    </row>
    <row r="5" spans="1:162" s="2" customFormat="1" ht="15" customHeight="1" x14ac:dyDescent="0.35">
      <c r="A5" s="5"/>
      <c r="C5" s="208" t="s">
        <v>4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</row>
    <row r="6" spans="1:162" s="2" customFormat="1" ht="15" customHeight="1" x14ac:dyDescent="0.35">
      <c r="A6" s="5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162" s="2" customFormat="1" ht="15" customHeight="1" x14ac:dyDescent="0.35">
      <c r="A7" s="5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</row>
    <row r="8" spans="1:162" s="2" customFormat="1" ht="13" customHeight="1" x14ac:dyDescent="0.35"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0"/>
      <c r="S8" s="60"/>
    </row>
    <row r="9" spans="1:162" s="2" customFormat="1" ht="13" customHeight="1" x14ac:dyDescent="0.35">
      <c r="A9" s="6" t="s">
        <v>14</v>
      </c>
    </row>
    <row r="10" spans="1:162" s="120" customFormat="1" ht="20.149999999999999" customHeight="1" x14ac:dyDescent="0.35">
      <c r="A10" s="118"/>
      <c r="B10" s="135"/>
      <c r="C10" s="130"/>
      <c r="D10" s="130"/>
      <c r="E10" s="130" t="s">
        <v>15</v>
      </c>
      <c r="F10" s="130"/>
      <c r="G10" s="130"/>
      <c r="H10" s="130"/>
      <c r="I10" s="136"/>
      <c r="J10" s="131"/>
      <c r="K10" s="132"/>
      <c r="L10" s="132"/>
      <c r="M10" s="132"/>
      <c r="N10" s="132" t="s">
        <v>16</v>
      </c>
      <c r="O10" s="132"/>
      <c r="P10" s="132"/>
      <c r="Q10" s="137"/>
      <c r="R10" s="130"/>
      <c r="S10" s="134"/>
      <c r="T10" s="134"/>
      <c r="U10" s="134"/>
      <c r="V10" s="134"/>
      <c r="W10" s="134" t="s">
        <v>12</v>
      </c>
      <c r="X10" s="134"/>
      <c r="Y10" s="133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</row>
    <row r="11" spans="1:162" ht="17.149999999999999" customHeight="1" x14ac:dyDescent="0.35">
      <c r="A11" s="103"/>
      <c r="B11" s="102" t="s">
        <v>17</v>
      </c>
      <c r="C11" s="7" t="s">
        <v>18</v>
      </c>
      <c r="D11" s="7" t="s">
        <v>19</v>
      </c>
      <c r="E11" s="7" t="s">
        <v>20</v>
      </c>
      <c r="F11" s="7" t="s">
        <v>21</v>
      </c>
      <c r="G11" s="7" t="s">
        <v>22</v>
      </c>
      <c r="H11" s="7" t="s">
        <v>23</v>
      </c>
      <c r="I11" s="138" t="s">
        <v>24</v>
      </c>
      <c r="J11" s="139" t="s">
        <v>17</v>
      </c>
      <c r="K11" s="7" t="s">
        <v>18</v>
      </c>
      <c r="L11" s="7" t="s">
        <v>19</v>
      </c>
      <c r="M11" s="7" t="s">
        <v>20</v>
      </c>
      <c r="N11" s="58" t="s">
        <v>21</v>
      </c>
      <c r="O11" s="58" t="s">
        <v>22</v>
      </c>
      <c r="P11" s="7" t="s">
        <v>23</v>
      </c>
      <c r="Q11" s="138" t="s">
        <v>24</v>
      </c>
      <c r="R11" s="12" t="s">
        <v>20</v>
      </c>
      <c r="S11" s="12" t="s">
        <v>21</v>
      </c>
      <c r="T11" s="12" t="s">
        <v>22</v>
      </c>
      <c r="U11" s="12" t="s">
        <v>23</v>
      </c>
      <c r="V11" s="12" t="s">
        <v>24</v>
      </c>
      <c r="W11" s="61" t="s">
        <v>25</v>
      </c>
      <c r="X11" s="61" t="s">
        <v>26</v>
      </c>
      <c r="Y11" s="36" t="s">
        <v>27</v>
      </c>
    </row>
    <row r="12" spans="1:162" s="2" customFormat="1" ht="10" customHeight="1" x14ac:dyDescent="0.35">
      <c r="A12" s="101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5"/>
      <c r="W12" s="105"/>
      <c r="X12" s="105"/>
      <c r="Y12" s="105"/>
    </row>
    <row r="13" spans="1:162" s="8" customFormat="1" ht="10.5" customHeight="1" x14ac:dyDescent="0.25">
      <c r="A13" s="93" t="s">
        <v>28</v>
      </c>
      <c r="B13" s="18">
        <f>SUM(B14:B18)</f>
        <v>265</v>
      </c>
      <c r="C13" s="18">
        <f>SUM(C14:C18)</f>
        <v>264</v>
      </c>
      <c r="D13" s="18">
        <f>SUM(D14:D18)</f>
        <v>262</v>
      </c>
      <c r="E13" s="18">
        <f>SUM(E14:E18)</f>
        <v>265</v>
      </c>
      <c r="F13" s="18">
        <f>SUM(F14:F18)</f>
        <v>252</v>
      </c>
      <c r="G13" s="18">
        <v>182</v>
      </c>
      <c r="H13" s="18">
        <v>193</v>
      </c>
      <c r="I13" s="18">
        <v>115</v>
      </c>
      <c r="J13" s="18">
        <f>SUM(J14:J18)</f>
        <v>107</v>
      </c>
      <c r="K13" s="18">
        <f>SUM(K14:K18)</f>
        <v>114</v>
      </c>
      <c r="L13" s="18">
        <f>SUM(L14:L18)</f>
        <v>98</v>
      </c>
      <c r="M13" s="18">
        <f>SUM(M14:M18)</f>
        <v>106</v>
      </c>
      <c r="N13" s="18">
        <f>SUM(N14:N18)</f>
        <v>112</v>
      </c>
      <c r="O13" s="18">
        <v>98</v>
      </c>
      <c r="P13" s="18">
        <v>43</v>
      </c>
      <c r="Q13" s="18">
        <v>38</v>
      </c>
      <c r="R13" s="34">
        <v>42.5</v>
      </c>
      <c r="S13" s="34">
        <v>43.786982248520715</v>
      </c>
      <c r="T13" s="34">
        <v>38.461538461538467</v>
      </c>
      <c r="U13" s="34">
        <v>40.74074074074074</v>
      </c>
      <c r="V13" s="34">
        <v>45.945945945945951</v>
      </c>
      <c r="W13" s="34">
        <f>O13*100/G13</f>
        <v>53.846153846153847</v>
      </c>
      <c r="X13" s="34">
        <v>18.223622782446302</v>
      </c>
      <c r="Y13" s="35">
        <v>33.043478260869563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</row>
    <row r="14" spans="1:162" s="8" customFormat="1" ht="10.5" customHeight="1" x14ac:dyDescent="0.25">
      <c r="A14" s="98" t="s">
        <v>29</v>
      </c>
      <c r="B14" s="116">
        <v>52</v>
      </c>
      <c r="C14" s="37">
        <v>50</v>
      </c>
      <c r="D14" s="38">
        <v>39</v>
      </c>
      <c r="E14" s="38">
        <v>43</v>
      </c>
      <c r="F14" s="38">
        <v>59</v>
      </c>
      <c r="G14" s="38">
        <v>51</v>
      </c>
      <c r="H14" s="38">
        <v>56</v>
      </c>
      <c r="I14" s="39">
        <v>36</v>
      </c>
      <c r="J14" s="99">
        <v>23</v>
      </c>
      <c r="K14" s="99">
        <v>20</v>
      </c>
      <c r="L14" s="38">
        <v>19</v>
      </c>
      <c r="M14" s="38">
        <v>23</v>
      </c>
      <c r="N14" s="100">
        <v>20</v>
      </c>
      <c r="O14" s="100">
        <v>27</v>
      </c>
      <c r="P14" s="100">
        <v>11</v>
      </c>
      <c r="Q14" s="100">
        <v>12</v>
      </c>
      <c r="R14" s="28">
        <v>44.230769230769198</v>
      </c>
      <c r="S14" s="28">
        <v>40</v>
      </c>
      <c r="T14" s="28">
        <v>48.717948717948701</v>
      </c>
      <c r="U14" s="28">
        <v>53.488372093023294</v>
      </c>
      <c r="V14" s="28">
        <v>33.8983050847458</v>
      </c>
      <c r="W14" s="28">
        <v>52.94</v>
      </c>
      <c r="X14" s="28">
        <v>19.6428571428571</v>
      </c>
      <c r="Y14" s="28">
        <v>33.333333333333329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162" s="8" customFormat="1" ht="10.5" customHeight="1" x14ac:dyDescent="0.25">
      <c r="A15" s="98" t="s">
        <v>30</v>
      </c>
      <c r="B15" s="117">
        <v>72</v>
      </c>
      <c r="C15" s="37">
        <v>74</v>
      </c>
      <c r="D15" s="38">
        <v>80</v>
      </c>
      <c r="E15" s="38">
        <v>84</v>
      </c>
      <c r="F15" s="38">
        <v>66</v>
      </c>
      <c r="G15" s="38">
        <v>36</v>
      </c>
      <c r="H15" s="38">
        <v>27</v>
      </c>
      <c r="I15" s="39">
        <v>11</v>
      </c>
      <c r="J15" s="99">
        <v>25</v>
      </c>
      <c r="K15" s="99">
        <v>28</v>
      </c>
      <c r="L15" s="38">
        <v>26</v>
      </c>
      <c r="M15" s="38">
        <v>26</v>
      </c>
      <c r="N15" s="100">
        <v>28</v>
      </c>
      <c r="O15" s="100">
        <v>19</v>
      </c>
      <c r="P15" s="100">
        <v>3</v>
      </c>
      <c r="Q15" s="100">
        <v>2</v>
      </c>
      <c r="R15" s="28">
        <v>34.7222222222222</v>
      </c>
      <c r="S15" s="28">
        <v>37.837837837837803</v>
      </c>
      <c r="T15" s="28">
        <v>32.5</v>
      </c>
      <c r="U15" s="28">
        <v>30.952380952380899</v>
      </c>
      <c r="V15" s="28">
        <v>42.424242424242401</v>
      </c>
      <c r="W15" s="28">
        <v>52.78</v>
      </c>
      <c r="X15" s="28">
        <v>11.1111111111111</v>
      </c>
      <c r="Y15" s="28">
        <v>18.181818181818183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162" s="8" customFormat="1" ht="10.5" customHeight="1" x14ac:dyDescent="0.25">
      <c r="A16" s="98" t="s">
        <v>31</v>
      </c>
      <c r="B16" s="117">
        <v>103</v>
      </c>
      <c r="C16" s="37">
        <v>95</v>
      </c>
      <c r="D16" s="38">
        <v>103</v>
      </c>
      <c r="E16" s="38">
        <v>104</v>
      </c>
      <c r="F16" s="38">
        <v>95</v>
      </c>
      <c r="G16" s="38">
        <v>58</v>
      </c>
      <c r="H16" s="38">
        <v>85</v>
      </c>
      <c r="I16" s="39">
        <v>49</v>
      </c>
      <c r="J16" s="99">
        <v>42</v>
      </c>
      <c r="K16" s="99">
        <v>44</v>
      </c>
      <c r="L16" s="38">
        <v>43</v>
      </c>
      <c r="M16" s="38">
        <v>41</v>
      </c>
      <c r="N16" s="100">
        <v>48</v>
      </c>
      <c r="O16" s="100">
        <v>33</v>
      </c>
      <c r="P16" s="100">
        <v>25</v>
      </c>
      <c r="Q16" s="100">
        <v>21</v>
      </c>
      <c r="R16" s="28">
        <v>40.776699029126199</v>
      </c>
      <c r="S16" s="28">
        <v>46.315789473684198</v>
      </c>
      <c r="T16" s="28">
        <v>41.747572815533999</v>
      </c>
      <c r="U16" s="28">
        <v>39.423076923076898</v>
      </c>
      <c r="V16" s="28">
        <v>50.526315789473699</v>
      </c>
      <c r="W16" s="28">
        <v>56.78</v>
      </c>
      <c r="X16" s="28">
        <v>29.411764705882302</v>
      </c>
      <c r="Y16" s="28">
        <v>42.857142857142854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162" s="8" customFormat="1" ht="10.5" customHeight="1" x14ac:dyDescent="0.25">
      <c r="A17" s="98" t="s">
        <v>32</v>
      </c>
      <c r="B17" s="117">
        <v>38</v>
      </c>
      <c r="C17" s="37">
        <v>35</v>
      </c>
      <c r="D17" s="38">
        <v>30</v>
      </c>
      <c r="E17" s="38">
        <v>30</v>
      </c>
      <c r="F17" s="38">
        <v>24</v>
      </c>
      <c r="G17" s="38">
        <v>28</v>
      </c>
      <c r="H17" s="38">
        <v>18</v>
      </c>
      <c r="I17" s="39">
        <v>11</v>
      </c>
      <c r="J17" s="99">
        <v>17</v>
      </c>
      <c r="K17" s="99">
        <v>13</v>
      </c>
      <c r="L17" s="38">
        <v>9</v>
      </c>
      <c r="M17" s="38">
        <v>13</v>
      </c>
      <c r="N17" s="100">
        <v>10</v>
      </c>
      <c r="O17" s="100">
        <v>13</v>
      </c>
      <c r="P17" s="100">
        <v>3</v>
      </c>
      <c r="Q17" s="100">
        <v>2</v>
      </c>
      <c r="R17" s="28">
        <v>44.736842105263101</v>
      </c>
      <c r="S17" s="28">
        <v>37.142857142857096</v>
      </c>
      <c r="T17" s="28">
        <v>30</v>
      </c>
      <c r="U17" s="28">
        <v>43.3333333333333</v>
      </c>
      <c r="V17" s="28">
        <v>41.6666666666667</v>
      </c>
      <c r="W17" s="28">
        <v>46.43</v>
      </c>
      <c r="X17" s="28">
        <v>16.6666666666667</v>
      </c>
      <c r="Y17" s="28">
        <v>18.181818181818183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162" s="8" customFormat="1" ht="10.5" customHeight="1" x14ac:dyDescent="0.25">
      <c r="A18" s="98" t="s">
        <v>33</v>
      </c>
      <c r="B18" s="117"/>
      <c r="C18" s="37">
        <v>10</v>
      </c>
      <c r="D18" s="38">
        <v>10</v>
      </c>
      <c r="E18" s="38">
        <v>4</v>
      </c>
      <c r="F18" s="38">
        <v>8</v>
      </c>
      <c r="G18" s="38">
        <v>9</v>
      </c>
      <c r="H18" s="38">
        <v>7</v>
      </c>
      <c r="I18" s="39">
        <v>8</v>
      </c>
      <c r="J18" s="99"/>
      <c r="K18" s="99">
        <v>9</v>
      </c>
      <c r="L18" s="38">
        <v>1</v>
      </c>
      <c r="M18" s="38">
        <v>3</v>
      </c>
      <c r="N18" s="100">
        <v>6</v>
      </c>
      <c r="O18" s="100">
        <v>6</v>
      </c>
      <c r="P18" s="100">
        <v>1</v>
      </c>
      <c r="Q18" s="100">
        <v>1</v>
      </c>
      <c r="R18" s="28"/>
      <c r="S18" s="28">
        <v>90</v>
      </c>
      <c r="T18" s="28">
        <v>10</v>
      </c>
      <c r="U18" s="28">
        <v>75</v>
      </c>
      <c r="V18" s="28">
        <v>75</v>
      </c>
      <c r="W18" s="28">
        <v>66.67</v>
      </c>
      <c r="X18" s="28">
        <v>14.285714285714301</v>
      </c>
      <c r="Y18" s="28">
        <v>12.5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162" s="8" customFormat="1" ht="10.5" customHeight="1" x14ac:dyDescent="0.25">
      <c r="A19" s="21" t="s">
        <v>34</v>
      </c>
      <c r="B19" s="19">
        <f>SUM(B20:B24)</f>
        <v>795</v>
      </c>
      <c r="C19" s="19">
        <f t="shared" ref="C19:F19" si="0">SUM(C20:C24)</f>
        <v>751</v>
      </c>
      <c r="D19" s="19">
        <f t="shared" si="0"/>
        <v>857</v>
      </c>
      <c r="E19" s="19">
        <f t="shared" si="0"/>
        <v>766</v>
      </c>
      <c r="F19" s="19">
        <f t="shared" si="0"/>
        <v>728</v>
      </c>
      <c r="G19" s="19">
        <v>746</v>
      </c>
      <c r="H19" s="19">
        <v>908</v>
      </c>
      <c r="I19" s="19">
        <v>707</v>
      </c>
      <c r="J19" s="19">
        <f>SUM(J20:J24)</f>
        <v>205</v>
      </c>
      <c r="K19" s="19">
        <f t="shared" ref="K19:N19" si="1">SUM(K20:K24)</f>
        <v>173</v>
      </c>
      <c r="L19" s="19">
        <f t="shared" si="1"/>
        <v>166</v>
      </c>
      <c r="M19" s="19">
        <f t="shared" si="1"/>
        <v>119</v>
      </c>
      <c r="N19" s="19">
        <f t="shared" si="1"/>
        <v>105</v>
      </c>
      <c r="O19" s="19">
        <v>80</v>
      </c>
      <c r="P19" s="19">
        <v>103</v>
      </c>
      <c r="Q19" s="19">
        <v>62</v>
      </c>
      <c r="R19" s="34">
        <v>25.786163522012579</v>
      </c>
      <c r="S19" s="34">
        <v>23.035952063914781</v>
      </c>
      <c r="T19" s="34">
        <v>19.369894982497083</v>
      </c>
      <c r="U19" s="34">
        <v>15.535248041775457</v>
      </c>
      <c r="V19" s="34">
        <v>14.423076923076922</v>
      </c>
      <c r="W19" s="34">
        <f>O19*100/G19</f>
        <v>10.723860589812332</v>
      </c>
      <c r="X19" s="34">
        <v>10.95721698271076</v>
      </c>
      <c r="Y19" s="35">
        <v>8.7694483734087694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</row>
    <row r="20" spans="1:162" s="8" customFormat="1" ht="10.5" customHeight="1" x14ac:dyDescent="0.25">
      <c r="A20" s="98" t="s">
        <v>35</v>
      </c>
      <c r="B20" s="117">
        <v>113</v>
      </c>
      <c r="C20" s="37">
        <v>120</v>
      </c>
      <c r="D20" s="38">
        <v>149</v>
      </c>
      <c r="E20" s="38">
        <v>115</v>
      </c>
      <c r="F20" s="38">
        <v>110</v>
      </c>
      <c r="G20" s="38">
        <v>108</v>
      </c>
      <c r="H20" s="38">
        <v>129</v>
      </c>
      <c r="I20" s="39">
        <v>124</v>
      </c>
      <c r="J20" s="99">
        <v>16</v>
      </c>
      <c r="K20" s="99">
        <v>24</v>
      </c>
      <c r="L20" s="38">
        <v>37</v>
      </c>
      <c r="M20" s="38">
        <v>14</v>
      </c>
      <c r="N20" s="100">
        <v>13</v>
      </c>
      <c r="O20" s="100">
        <v>5</v>
      </c>
      <c r="P20" s="100">
        <v>7</v>
      </c>
      <c r="Q20" s="100">
        <v>4</v>
      </c>
      <c r="R20" s="28">
        <v>14.159292035398199</v>
      </c>
      <c r="S20" s="28">
        <v>20</v>
      </c>
      <c r="T20" s="28">
        <v>24.832214765100698</v>
      </c>
      <c r="U20" s="28">
        <v>12.173913043478301</v>
      </c>
      <c r="V20" s="28">
        <v>11.818181818181801</v>
      </c>
      <c r="W20" s="28">
        <v>4.63</v>
      </c>
      <c r="X20" s="28">
        <v>5.4263565891472902</v>
      </c>
      <c r="Y20" s="28">
        <v>3.225806451612903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162" s="8" customFormat="1" ht="10.5" customHeight="1" x14ac:dyDescent="0.25">
      <c r="A21" s="98" t="s">
        <v>36</v>
      </c>
      <c r="B21" s="117">
        <v>289</v>
      </c>
      <c r="C21" s="37">
        <v>279</v>
      </c>
      <c r="D21" s="38">
        <v>325</v>
      </c>
      <c r="E21" s="38">
        <v>317</v>
      </c>
      <c r="F21" s="38">
        <v>275</v>
      </c>
      <c r="G21" s="38">
        <v>296</v>
      </c>
      <c r="H21" s="38">
        <v>379</v>
      </c>
      <c r="I21" s="39">
        <v>251</v>
      </c>
      <c r="J21" s="99">
        <v>91</v>
      </c>
      <c r="K21" s="99">
        <v>61</v>
      </c>
      <c r="L21" s="38">
        <v>53</v>
      </c>
      <c r="M21" s="38">
        <v>56</v>
      </c>
      <c r="N21" s="100">
        <v>47</v>
      </c>
      <c r="O21" s="100">
        <v>34</v>
      </c>
      <c r="P21" s="100">
        <v>47</v>
      </c>
      <c r="Q21" s="100">
        <v>23</v>
      </c>
      <c r="R21" s="28">
        <v>31.487889273356402</v>
      </c>
      <c r="S21" s="28">
        <v>21.863799283154101</v>
      </c>
      <c r="T21" s="28">
        <v>16.307692307692299</v>
      </c>
      <c r="U21" s="28">
        <v>17.665615141955801</v>
      </c>
      <c r="V21" s="28">
        <v>17.090909090909101</v>
      </c>
      <c r="W21" s="28">
        <v>11.49</v>
      </c>
      <c r="X21" s="28">
        <v>12.401055408971001</v>
      </c>
      <c r="Y21" s="28">
        <v>9.1633466135458175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162" s="8" customFormat="1" ht="10.5" customHeight="1" x14ac:dyDescent="0.25">
      <c r="A22" s="98" t="s">
        <v>37</v>
      </c>
      <c r="B22" s="117">
        <v>130</v>
      </c>
      <c r="C22" s="37">
        <v>113</v>
      </c>
      <c r="D22" s="38">
        <v>135</v>
      </c>
      <c r="E22" s="38">
        <v>102</v>
      </c>
      <c r="F22" s="38">
        <v>111</v>
      </c>
      <c r="G22" s="38">
        <v>100</v>
      </c>
      <c r="H22" s="38">
        <v>116</v>
      </c>
      <c r="I22" s="39">
        <v>102</v>
      </c>
      <c r="J22" s="99">
        <v>40</v>
      </c>
      <c r="K22" s="99">
        <v>27</v>
      </c>
      <c r="L22" s="38">
        <v>39</v>
      </c>
      <c r="M22" s="38">
        <v>19</v>
      </c>
      <c r="N22" s="100">
        <v>12</v>
      </c>
      <c r="O22" s="100">
        <v>11</v>
      </c>
      <c r="P22" s="100">
        <v>10</v>
      </c>
      <c r="Q22" s="100">
        <v>7</v>
      </c>
      <c r="R22" s="28">
        <v>30.769230769230798</v>
      </c>
      <c r="S22" s="28">
        <v>23.8938053097345</v>
      </c>
      <c r="T22" s="28">
        <v>28.888888888888896</v>
      </c>
      <c r="U22" s="28">
        <v>18.627450980392197</v>
      </c>
      <c r="V22" s="28">
        <v>10.8108108108108</v>
      </c>
      <c r="W22" s="28">
        <v>11</v>
      </c>
      <c r="X22" s="28">
        <v>8.6206896551724093</v>
      </c>
      <c r="Y22" s="28">
        <v>6.8627450980392162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162" s="8" customFormat="1" ht="10.5" customHeight="1" x14ac:dyDescent="0.25">
      <c r="A23" s="98" t="s">
        <v>38</v>
      </c>
      <c r="B23" s="117">
        <v>198</v>
      </c>
      <c r="C23" s="37">
        <v>176</v>
      </c>
      <c r="D23" s="38">
        <v>177</v>
      </c>
      <c r="E23" s="38">
        <v>167</v>
      </c>
      <c r="F23" s="38">
        <v>159</v>
      </c>
      <c r="G23" s="38">
        <v>170</v>
      </c>
      <c r="H23" s="38">
        <v>193</v>
      </c>
      <c r="I23" s="39">
        <v>156</v>
      </c>
      <c r="J23" s="99">
        <v>44</v>
      </c>
      <c r="K23" s="99">
        <v>34</v>
      </c>
      <c r="L23" s="38">
        <v>25</v>
      </c>
      <c r="M23" s="38">
        <v>20</v>
      </c>
      <c r="N23" s="100">
        <v>21</v>
      </c>
      <c r="O23" s="100">
        <v>15</v>
      </c>
      <c r="P23" s="100">
        <v>25</v>
      </c>
      <c r="Q23" s="100">
        <v>18</v>
      </c>
      <c r="R23" s="28">
        <v>22.2222222222222</v>
      </c>
      <c r="S23" s="28">
        <v>19.318181818181802</v>
      </c>
      <c r="T23" s="28">
        <v>14.124293785310698</v>
      </c>
      <c r="U23" s="28">
        <v>11.976047904191599</v>
      </c>
      <c r="V23" s="28">
        <v>13.207547169811301</v>
      </c>
      <c r="W23" s="28">
        <v>8.82</v>
      </c>
      <c r="X23" s="28">
        <v>12.9533678756477</v>
      </c>
      <c r="Y23" s="28">
        <v>11.538461538461538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162" s="8" customFormat="1" ht="10.5" customHeight="1" x14ac:dyDescent="0.25">
      <c r="A24" s="98" t="s">
        <v>39</v>
      </c>
      <c r="B24" s="117">
        <v>65</v>
      </c>
      <c r="C24" s="37">
        <v>63</v>
      </c>
      <c r="D24" s="38">
        <v>71</v>
      </c>
      <c r="E24" s="38">
        <v>65</v>
      </c>
      <c r="F24" s="38">
        <v>73</v>
      </c>
      <c r="G24" s="38">
        <v>72</v>
      </c>
      <c r="H24" s="38">
        <v>91</v>
      </c>
      <c r="I24" s="39">
        <v>74</v>
      </c>
      <c r="J24" s="99">
        <v>14</v>
      </c>
      <c r="K24" s="99">
        <v>27</v>
      </c>
      <c r="L24" s="38">
        <v>12</v>
      </c>
      <c r="M24" s="38">
        <v>10</v>
      </c>
      <c r="N24" s="100">
        <v>12</v>
      </c>
      <c r="O24" s="100">
        <v>15</v>
      </c>
      <c r="P24" s="100">
        <v>14</v>
      </c>
      <c r="Q24" s="100">
        <v>10</v>
      </c>
      <c r="R24" s="28">
        <v>21.538461538461501</v>
      </c>
      <c r="S24" s="28">
        <v>42.857142857142797</v>
      </c>
      <c r="T24" s="28">
        <v>16.901408450704199</v>
      </c>
      <c r="U24" s="28">
        <v>15.384615384615399</v>
      </c>
      <c r="V24" s="28">
        <v>16.438356164383599</v>
      </c>
      <c r="W24" s="28">
        <v>20.83</v>
      </c>
      <c r="X24" s="28">
        <v>15.384615384615399</v>
      </c>
      <c r="Y24" s="28">
        <v>13.513513513513514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162" s="8" customFormat="1" ht="10.5" customHeight="1" x14ac:dyDescent="0.25">
      <c r="A25" s="21" t="s">
        <v>40</v>
      </c>
      <c r="B25" s="19">
        <f>B26</f>
        <v>142</v>
      </c>
      <c r="C25" s="19">
        <f t="shared" ref="C25:N25" si="2">C26</f>
        <v>139</v>
      </c>
      <c r="D25" s="19">
        <f t="shared" si="2"/>
        <v>144</v>
      </c>
      <c r="E25" s="19">
        <f t="shared" si="2"/>
        <v>139</v>
      </c>
      <c r="F25" s="19">
        <f t="shared" si="2"/>
        <v>142</v>
      </c>
      <c r="G25" s="19">
        <v>147</v>
      </c>
      <c r="H25" s="19">
        <v>158</v>
      </c>
      <c r="I25" s="19">
        <v>153</v>
      </c>
      <c r="J25" s="19">
        <f t="shared" si="2"/>
        <v>13</v>
      </c>
      <c r="K25" s="19">
        <f t="shared" si="2"/>
        <v>16</v>
      </c>
      <c r="L25" s="19">
        <f t="shared" si="2"/>
        <v>17</v>
      </c>
      <c r="M25" s="19">
        <f t="shared" si="2"/>
        <v>13</v>
      </c>
      <c r="N25" s="19">
        <f t="shared" si="2"/>
        <v>20</v>
      </c>
      <c r="O25" s="19">
        <v>16</v>
      </c>
      <c r="P25" s="19">
        <v>8</v>
      </c>
      <c r="Q25" s="19">
        <v>10</v>
      </c>
      <c r="R25" s="34">
        <v>9.1549295774647899</v>
      </c>
      <c r="S25" s="34">
        <v>11.510791366906476</v>
      </c>
      <c r="T25" s="34">
        <v>11.805555555555555</v>
      </c>
      <c r="U25" s="34">
        <v>9.3525179856115113</v>
      </c>
      <c r="V25" s="34">
        <v>14.084507042253522</v>
      </c>
      <c r="W25" s="34">
        <f>O25*100/G25</f>
        <v>10.884353741496598</v>
      </c>
      <c r="X25" s="34">
        <v>5.0632911392405102</v>
      </c>
      <c r="Y25" s="35">
        <v>6.5359477124183014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</row>
    <row r="26" spans="1:162" s="8" customFormat="1" ht="10.5" customHeight="1" x14ac:dyDescent="0.25">
      <c r="A26" s="98" t="s">
        <v>41</v>
      </c>
      <c r="B26" s="117">
        <v>142</v>
      </c>
      <c r="C26" s="37">
        <v>139</v>
      </c>
      <c r="D26" s="38">
        <v>144</v>
      </c>
      <c r="E26" s="38">
        <v>139</v>
      </c>
      <c r="F26" s="38">
        <v>142</v>
      </c>
      <c r="G26" s="38">
        <v>147</v>
      </c>
      <c r="H26" s="38">
        <v>158</v>
      </c>
      <c r="I26" s="39">
        <v>153</v>
      </c>
      <c r="J26" s="99">
        <v>13</v>
      </c>
      <c r="K26" s="99">
        <v>16</v>
      </c>
      <c r="L26" s="38">
        <v>17</v>
      </c>
      <c r="M26" s="38">
        <v>13</v>
      </c>
      <c r="N26" s="100">
        <v>20</v>
      </c>
      <c r="O26" s="100">
        <v>16</v>
      </c>
      <c r="P26" s="100">
        <v>8</v>
      </c>
      <c r="Q26" s="100">
        <v>10</v>
      </c>
      <c r="R26" s="28">
        <v>9.1549295774647899</v>
      </c>
      <c r="S26" s="28">
        <v>11.510791366906501</v>
      </c>
      <c r="T26" s="28">
        <v>11.8055555555555</v>
      </c>
      <c r="U26" s="28">
        <v>9.3525179856115095</v>
      </c>
      <c r="V26" s="28">
        <v>14.084507042253499</v>
      </c>
      <c r="W26" s="28">
        <v>10.88</v>
      </c>
      <c r="X26" s="28">
        <v>5.0632911392405102</v>
      </c>
      <c r="Y26" s="28">
        <v>6.5359477124183014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162" s="8" customFormat="1" ht="10.5" customHeight="1" x14ac:dyDescent="0.25">
      <c r="A27" s="21" t="s">
        <v>42</v>
      </c>
      <c r="B27" s="19">
        <f>B28</f>
        <v>149</v>
      </c>
      <c r="C27" s="19">
        <f t="shared" ref="C27:N27" si="3">C28</f>
        <v>124</v>
      </c>
      <c r="D27" s="19">
        <f t="shared" si="3"/>
        <v>153</v>
      </c>
      <c r="E27" s="19">
        <f t="shared" si="3"/>
        <v>153</v>
      </c>
      <c r="F27" s="19">
        <f t="shared" si="3"/>
        <v>125</v>
      </c>
      <c r="G27" s="19">
        <v>135</v>
      </c>
      <c r="H27" s="19">
        <v>148</v>
      </c>
      <c r="I27" s="19">
        <v>127</v>
      </c>
      <c r="J27" s="19">
        <f t="shared" si="3"/>
        <v>45</v>
      </c>
      <c r="K27" s="19">
        <f t="shared" si="3"/>
        <v>29</v>
      </c>
      <c r="L27" s="19">
        <f t="shared" si="3"/>
        <v>56</v>
      </c>
      <c r="M27" s="19">
        <f t="shared" si="3"/>
        <v>41</v>
      </c>
      <c r="N27" s="19">
        <f t="shared" si="3"/>
        <v>18</v>
      </c>
      <c r="O27" s="19">
        <v>23</v>
      </c>
      <c r="P27" s="19">
        <v>17</v>
      </c>
      <c r="Q27" s="19">
        <v>19</v>
      </c>
      <c r="R27" s="34">
        <v>30.201342281879196</v>
      </c>
      <c r="S27" s="34">
        <v>23.387096774193548</v>
      </c>
      <c r="T27" s="34">
        <v>36.601307189542482</v>
      </c>
      <c r="U27" s="34">
        <v>26.797385620915033</v>
      </c>
      <c r="V27" s="34">
        <v>14.399999999999999</v>
      </c>
      <c r="W27" s="34">
        <f>O27*100/G27</f>
        <v>17.037037037037038</v>
      </c>
      <c r="X27" s="34">
        <v>11.4864864864865</v>
      </c>
      <c r="Y27" s="35">
        <v>14.960629921259844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</row>
    <row r="28" spans="1:162" s="8" customFormat="1" ht="10.5" customHeight="1" x14ac:dyDescent="0.25">
      <c r="A28" s="98" t="s">
        <v>43</v>
      </c>
      <c r="B28" s="117">
        <v>149</v>
      </c>
      <c r="C28" s="37">
        <v>124</v>
      </c>
      <c r="D28" s="38">
        <v>153</v>
      </c>
      <c r="E28" s="38">
        <v>153</v>
      </c>
      <c r="F28" s="38">
        <v>125</v>
      </c>
      <c r="G28" s="38">
        <v>135</v>
      </c>
      <c r="H28" s="38">
        <v>148</v>
      </c>
      <c r="I28" s="39">
        <v>127</v>
      </c>
      <c r="J28" s="99">
        <v>45</v>
      </c>
      <c r="K28" s="99">
        <v>29</v>
      </c>
      <c r="L28" s="38">
        <v>56</v>
      </c>
      <c r="M28" s="38">
        <v>41</v>
      </c>
      <c r="N28" s="100">
        <v>18</v>
      </c>
      <c r="O28" s="100">
        <v>23</v>
      </c>
      <c r="P28" s="100">
        <v>17</v>
      </c>
      <c r="Q28" s="100">
        <v>19</v>
      </c>
      <c r="R28" s="28">
        <v>30.201342281879199</v>
      </c>
      <c r="S28" s="28">
        <v>23.387096774193498</v>
      </c>
      <c r="T28" s="28">
        <v>36.601307189542496</v>
      </c>
      <c r="U28" s="28">
        <v>26.797385620914998</v>
      </c>
      <c r="V28" s="28">
        <v>14.399999999999999</v>
      </c>
      <c r="W28" s="28">
        <v>17.04</v>
      </c>
      <c r="X28" s="28">
        <v>11.4864864864865</v>
      </c>
      <c r="Y28" s="28">
        <v>14.960629921259844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162" s="8" customFormat="1" ht="10.5" customHeight="1" x14ac:dyDescent="0.25">
      <c r="A29" s="21" t="s">
        <v>44</v>
      </c>
      <c r="B29" s="19">
        <f>SUM(B30:B31)</f>
        <v>275</v>
      </c>
      <c r="C29" s="19">
        <f>SUM(C30:C31)</f>
        <v>188</v>
      </c>
      <c r="D29" s="19">
        <f>SUM(D30:D31)</f>
        <v>183</v>
      </c>
      <c r="E29" s="19">
        <f>SUM(E30:E31)</f>
        <v>157</v>
      </c>
      <c r="F29" s="19">
        <f>SUM(F30:F31)</f>
        <v>155</v>
      </c>
      <c r="G29" s="19">
        <v>114</v>
      </c>
      <c r="H29" s="19">
        <v>120</v>
      </c>
      <c r="I29" s="19">
        <v>71</v>
      </c>
      <c r="J29" s="19">
        <f>SUM(J30:J31)</f>
        <v>144</v>
      </c>
      <c r="K29" s="19">
        <f>SUM(K30:K31)</f>
        <v>93</v>
      </c>
      <c r="L29" s="19">
        <f>SUM(L30:L31)</f>
        <v>81</v>
      </c>
      <c r="M29" s="19">
        <f>SUM(M30:M31)</f>
        <v>79</v>
      </c>
      <c r="N29" s="19">
        <f>SUM(N30:N31)</f>
        <v>76</v>
      </c>
      <c r="O29" s="19">
        <v>48</v>
      </c>
      <c r="P29" s="19">
        <v>35</v>
      </c>
      <c r="Q29" s="19">
        <v>28</v>
      </c>
      <c r="R29" s="34">
        <v>52.363636363636367</v>
      </c>
      <c r="S29" s="34">
        <v>58.862876254180605</v>
      </c>
      <c r="T29" s="34">
        <v>44.26229508196721</v>
      </c>
      <c r="U29" s="34">
        <v>50.318471337579616</v>
      </c>
      <c r="V29" s="34">
        <v>49.032258064516128</v>
      </c>
      <c r="W29" s="34">
        <f>O29*100/G29</f>
        <v>42.10526315789474</v>
      </c>
      <c r="X29" s="34">
        <v>29.160839160839153</v>
      </c>
      <c r="Y29" s="35">
        <v>39.436619718309856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</row>
    <row r="30" spans="1:162" s="8" customFormat="1" ht="10.5" customHeight="1" x14ac:dyDescent="0.25">
      <c r="A30" s="98" t="s">
        <v>45</v>
      </c>
      <c r="B30" s="117">
        <v>242</v>
      </c>
      <c r="C30" s="37">
        <v>62</v>
      </c>
      <c r="D30" s="38">
        <v>71</v>
      </c>
      <c r="E30" s="38">
        <v>62</v>
      </c>
      <c r="F30" s="38">
        <v>65</v>
      </c>
      <c r="G30" s="38">
        <v>58</v>
      </c>
      <c r="H30" s="38">
        <v>65</v>
      </c>
      <c r="I30" s="39">
        <v>45</v>
      </c>
      <c r="J30" s="99">
        <v>138</v>
      </c>
      <c r="K30" s="99">
        <v>40</v>
      </c>
      <c r="L30" s="38">
        <v>34</v>
      </c>
      <c r="M30" s="38">
        <v>31</v>
      </c>
      <c r="N30" s="100">
        <v>35</v>
      </c>
      <c r="O30" s="100">
        <v>22</v>
      </c>
      <c r="P30" s="100">
        <v>19</v>
      </c>
      <c r="Q30" s="100">
        <v>15</v>
      </c>
      <c r="R30" s="28">
        <v>57.024793388429693</v>
      </c>
      <c r="S30" s="28">
        <v>64.516129032258092</v>
      </c>
      <c r="T30" s="28">
        <v>47.887323943662004</v>
      </c>
      <c r="U30" s="28">
        <v>50</v>
      </c>
      <c r="V30" s="28">
        <v>53.846153846153797</v>
      </c>
      <c r="W30" s="28">
        <v>37.93</v>
      </c>
      <c r="X30" s="28">
        <v>29.230769230769202</v>
      </c>
      <c r="Y30" s="28">
        <v>33.333333333333329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162" s="8" customFormat="1" ht="10.5" customHeight="1" x14ac:dyDescent="0.25">
      <c r="A31" s="98" t="s">
        <v>46</v>
      </c>
      <c r="B31" s="117">
        <v>33</v>
      </c>
      <c r="C31" s="37">
        <v>126</v>
      </c>
      <c r="D31" s="38">
        <v>112</v>
      </c>
      <c r="E31" s="38">
        <v>95</v>
      </c>
      <c r="F31" s="38">
        <v>90</v>
      </c>
      <c r="G31" s="38">
        <v>56</v>
      </c>
      <c r="H31" s="38">
        <v>55</v>
      </c>
      <c r="I31" s="39">
        <v>26</v>
      </c>
      <c r="J31" s="99">
        <v>6</v>
      </c>
      <c r="K31" s="99">
        <v>53</v>
      </c>
      <c r="L31" s="38">
        <v>47</v>
      </c>
      <c r="M31" s="38">
        <v>48</v>
      </c>
      <c r="N31" s="100">
        <v>41</v>
      </c>
      <c r="O31" s="100">
        <v>26</v>
      </c>
      <c r="P31" s="100">
        <v>16</v>
      </c>
      <c r="Q31" s="100">
        <v>13</v>
      </c>
      <c r="R31" s="28">
        <v>18.181818181818198</v>
      </c>
      <c r="S31" s="28">
        <v>42.063492063492099</v>
      </c>
      <c r="T31" s="28">
        <v>41.964285714285701</v>
      </c>
      <c r="U31" s="28">
        <v>50.526315789473699</v>
      </c>
      <c r="V31" s="28">
        <v>45.5555555555555</v>
      </c>
      <c r="W31" s="28">
        <v>46.43</v>
      </c>
      <c r="X31" s="28">
        <v>29.090909090909101</v>
      </c>
      <c r="Y31" s="28">
        <v>50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162" s="8" customFormat="1" ht="10.5" customHeight="1" x14ac:dyDescent="0.25">
      <c r="A32" s="21" t="s">
        <v>47</v>
      </c>
      <c r="B32" s="19">
        <f>SUM(B33:B41)</f>
        <v>738</v>
      </c>
      <c r="C32" s="19">
        <f>SUM(C33:C41)</f>
        <v>503</v>
      </c>
      <c r="D32" s="19">
        <f>SUM(D33:D41)</f>
        <v>496</v>
      </c>
      <c r="E32" s="19">
        <f>SUM(E33:E41)</f>
        <v>371</v>
      </c>
      <c r="F32" s="19">
        <f>SUM(F33:F41)</f>
        <v>396</v>
      </c>
      <c r="G32" s="19">
        <v>391</v>
      </c>
      <c r="H32" s="19">
        <v>531</v>
      </c>
      <c r="I32" s="19">
        <v>317</v>
      </c>
      <c r="J32" s="19">
        <f>SUM(J33:J41)</f>
        <v>464</v>
      </c>
      <c r="K32" s="19">
        <f>SUM(K33:K41)</f>
        <v>232</v>
      </c>
      <c r="L32" s="19">
        <f>SUM(L33:L41)</f>
        <v>251</v>
      </c>
      <c r="M32" s="19">
        <f>SUM(M33:M41)</f>
        <v>174</v>
      </c>
      <c r="N32" s="19">
        <f>SUM(N33:N41)</f>
        <v>186</v>
      </c>
      <c r="O32" s="19">
        <v>150</v>
      </c>
      <c r="P32" s="19">
        <v>162</v>
      </c>
      <c r="Q32" s="19">
        <v>131</v>
      </c>
      <c r="R32" s="34">
        <v>62.87262872628726</v>
      </c>
      <c r="S32" s="34">
        <v>55.359765051395001</v>
      </c>
      <c r="T32" s="34">
        <v>50.803212851405618</v>
      </c>
      <c r="U32" s="34">
        <v>46.900269541778975</v>
      </c>
      <c r="V32" s="34">
        <v>46.969696969696969</v>
      </c>
      <c r="W32" s="34">
        <f>O32*100/G32</f>
        <v>38.363171355498721</v>
      </c>
      <c r="X32" s="34">
        <v>26.986578304591845</v>
      </c>
      <c r="Y32" s="35">
        <v>41.324921135646683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</row>
    <row r="33" spans="1:162" s="8" customFormat="1" ht="10.5" customHeight="1" x14ac:dyDescent="0.25">
      <c r="A33" s="98" t="s">
        <v>48</v>
      </c>
      <c r="B33" s="117">
        <v>94</v>
      </c>
      <c r="C33" s="37">
        <v>79</v>
      </c>
      <c r="D33" s="38">
        <v>88</v>
      </c>
      <c r="E33" s="38">
        <v>80</v>
      </c>
      <c r="F33" s="38">
        <v>94</v>
      </c>
      <c r="G33" s="38">
        <v>121</v>
      </c>
      <c r="H33" s="38">
        <v>219</v>
      </c>
      <c r="I33" s="39">
        <v>131</v>
      </c>
      <c r="J33" s="99">
        <v>50</v>
      </c>
      <c r="K33" s="99">
        <v>44</v>
      </c>
      <c r="L33" s="38">
        <v>54</v>
      </c>
      <c r="M33" s="38">
        <v>45</v>
      </c>
      <c r="N33" s="100">
        <v>56</v>
      </c>
      <c r="O33" s="100">
        <v>69</v>
      </c>
      <c r="P33" s="100">
        <v>80</v>
      </c>
      <c r="Q33" s="100">
        <v>61</v>
      </c>
      <c r="R33" s="28">
        <v>53.191489361702104</v>
      </c>
      <c r="S33" s="28">
        <v>55.696202531645596</v>
      </c>
      <c r="T33" s="28">
        <v>61.363636363636395</v>
      </c>
      <c r="U33" s="28">
        <v>56.25</v>
      </c>
      <c r="V33" s="28">
        <v>59.574468085106403</v>
      </c>
      <c r="W33" s="28">
        <v>57.02</v>
      </c>
      <c r="X33" s="28">
        <v>36.529680365296798</v>
      </c>
      <c r="Y33" s="28">
        <v>46.564885496183209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162" s="8" customFormat="1" ht="10.5" customHeight="1" x14ac:dyDescent="0.25">
      <c r="A34" s="98" t="s">
        <v>49</v>
      </c>
      <c r="B34" s="117">
        <v>119</v>
      </c>
      <c r="C34" s="37">
        <v>48</v>
      </c>
      <c r="D34" s="38">
        <v>74</v>
      </c>
      <c r="E34" s="38">
        <v>52</v>
      </c>
      <c r="F34" s="38">
        <v>40</v>
      </c>
      <c r="G34" s="38">
        <v>53</v>
      </c>
      <c r="H34" s="38">
        <v>59</v>
      </c>
      <c r="I34" s="39">
        <v>34</v>
      </c>
      <c r="J34" s="99">
        <v>87</v>
      </c>
      <c r="K34" s="99">
        <v>15</v>
      </c>
      <c r="L34" s="38">
        <v>32</v>
      </c>
      <c r="M34" s="38">
        <v>18</v>
      </c>
      <c r="N34" s="100">
        <v>8</v>
      </c>
      <c r="O34" s="100">
        <v>8</v>
      </c>
      <c r="P34" s="100">
        <v>13</v>
      </c>
      <c r="Q34" s="100">
        <v>11</v>
      </c>
      <c r="R34" s="28">
        <v>73.109243697479002</v>
      </c>
      <c r="S34" s="28">
        <v>31.25</v>
      </c>
      <c r="T34" s="28">
        <v>43.243243243243199</v>
      </c>
      <c r="U34" s="28">
        <v>34.615384615384599</v>
      </c>
      <c r="V34" s="28">
        <v>20</v>
      </c>
      <c r="W34" s="28">
        <v>15.09</v>
      </c>
      <c r="X34" s="28">
        <v>22.033898305084701</v>
      </c>
      <c r="Y34" s="28">
        <v>32.352941176470587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162" s="8" customFormat="1" ht="10.5" customHeight="1" x14ac:dyDescent="0.25">
      <c r="A35" s="98" t="s">
        <v>50</v>
      </c>
      <c r="B35" s="117">
        <v>59</v>
      </c>
      <c r="C35" s="37">
        <v>42</v>
      </c>
      <c r="D35" s="38">
        <v>37</v>
      </c>
      <c r="E35" s="38">
        <v>32</v>
      </c>
      <c r="F35" s="38">
        <v>24</v>
      </c>
      <c r="G35" s="38">
        <v>35</v>
      </c>
      <c r="H35" s="38">
        <v>27</v>
      </c>
      <c r="I35" s="39">
        <v>17</v>
      </c>
      <c r="J35" s="99">
        <v>30</v>
      </c>
      <c r="K35" s="99">
        <v>22</v>
      </c>
      <c r="L35" s="38">
        <v>16</v>
      </c>
      <c r="M35" s="38">
        <v>12</v>
      </c>
      <c r="N35" s="100">
        <v>10</v>
      </c>
      <c r="O35" s="100">
        <v>13</v>
      </c>
      <c r="P35" s="100">
        <v>4</v>
      </c>
      <c r="Q35" s="100">
        <v>6</v>
      </c>
      <c r="R35" s="28">
        <v>50.847457627118601</v>
      </c>
      <c r="S35" s="28">
        <v>52.380952380952394</v>
      </c>
      <c r="T35" s="28">
        <v>43.243243243243199</v>
      </c>
      <c r="U35" s="28">
        <v>37.5</v>
      </c>
      <c r="V35" s="28">
        <v>41.6666666666667</v>
      </c>
      <c r="W35" s="28">
        <v>37.14</v>
      </c>
      <c r="X35" s="28">
        <v>14.814814814814801</v>
      </c>
      <c r="Y35" s="28">
        <v>35.294117647058826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162" s="8" customFormat="1" ht="10.5" customHeight="1" x14ac:dyDescent="0.25">
      <c r="A36" s="98" t="s">
        <v>51</v>
      </c>
      <c r="B36" s="117">
        <v>47</v>
      </c>
      <c r="C36" s="37">
        <v>57</v>
      </c>
      <c r="D36" s="38">
        <v>37</v>
      </c>
      <c r="E36" s="38">
        <v>23</v>
      </c>
      <c r="F36" s="38">
        <v>46</v>
      </c>
      <c r="G36" s="38">
        <v>29</v>
      </c>
      <c r="H36" s="38">
        <v>47</v>
      </c>
      <c r="I36" s="39">
        <v>16</v>
      </c>
      <c r="J36" s="99">
        <v>34</v>
      </c>
      <c r="K36" s="99">
        <v>34</v>
      </c>
      <c r="L36" s="38">
        <v>19</v>
      </c>
      <c r="M36" s="38">
        <v>10</v>
      </c>
      <c r="N36" s="100">
        <v>24</v>
      </c>
      <c r="O36" s="100">
        <v>8</v>
      </c>
      <c r="P36" s="100">
        <v>14</v>
      </c>
      <c r="Q36" s="100">
        <v>8</v>
      </c>
      <c r="R36" s="28">
        <v>72.340425531914903</v>
      </c>
      <c r="S36" s="28">
        <v>59.649122807017498</v>
      </c>
      <c r="T36" s="28">
        <v>51.351351351351404</v>
      </c>
      <c r="U36" s="28">
        <v>43.478260869565197</v>
      </c>
      <c r="V36" s="28">
        <v>52.173913043478301</v>
      </c>
      <c r="W36" s="28">
        <v>27.59</v>
      </c>
      <c r="X36" s="28">
        <v>29.787234042553202</v>
      </c>
      <c r="Y36" s="28">
        <v>50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162" s="8" customFormat="1" ht="10.5" customHeight="1" x14ac:dyDescent="0.25">
      <c r="A37" s="98" t="s">
        <v>52</v>
      </c>
      <c r="B37" s="117">
        <v>117</v>
      </c>
      <c r="C37" s="37">
        <v>83</v>
      </c>
      <c r="D37" s="38">
        <v>97</v>
      </c>
      <c r="E37" s="38">
        <v>45</v>
      </c>
      <c r="F37" s="38">
        <v>61</v>
      </c>
      <c r="G37" s="38">
        <v>48</v>
      </c>
      <c r="H37" s="38">
        <v>81</v>
      </c>
      <c r="I37" s="39">
        <v>44</v>
      </c>
      <c r="J37" s="99">
        <v>64</v>
      </c>
      <c r="K37" s="99">
        <v>36</v>
      </c>
      <c r="L37" s="38">
        <v>45</v>
      </c>
      <c r="M37" s="38">
        <v>23</v>
      </c>
      <c r="N37" s="100">
        <v>21</v>
      </c>
      <c r="O37" s="100">
        <v>17</v>
      </c>
      <c r="P37" s="100">
        <v>24</v>
      </c>
      <c r="Q37" s="100">
        <v>14</v>
      </c>
      <c r="R37" s="28">
        <v>54.700854700854698</v>
      </c>
      <c r="S37" s="28">
        <v>43.3734939759036</v>
      </c>
      <c r="T37" s="28">
        <v>46.3917525773196</v>
      </c>
      <c r="U37" s="28">
        <v>51.111111111111093</v>
      </c>
      <c r="V37" s="28">
        <v>34.426229508196698</v>
      </c>
      <c r="W37" s="28">
        <v>35.42</v>
      </c>
      <c r="X37" s="28">
        <v>29.629629629629601</v>
      </c>
      <c r="Y37" s="28">
        <v>31.818181818181817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162" s="8" customFormat="1" ht="10.5" customHeight="1" x14ac:dyDescent="0.25">
      <c r="A38" s="98" t="s">
        <v>53</v>
      </c>
      <c r="B38" s="117">
        <v>177</v>
      </c>
      <c r="C38" s="37">
        <v>75</v>
      </c>
      <c r="D38" s="38">
        <v>67</v>
      </c>
      <c r="E38" s="38">
        <v>50</v>
      </c>
      <c r="F38" s="38">
        <v>23</v>
      </c>
      <c r="G38" s="38">
        <v>32</v>
      </c>
      <c r="H38" s="38">
        <v>37</v>
      </c>
      <c r="I38" s="39">
        <v>17</v>
      </c>
      <c r="J38" s="99">
        <v>131</v>
      </c>
      <c r="K38" s="99">
        <v>33</v>
      </c>
      <c r="L38" s="38">
        <v>42</v>
      </c>
      <c r="M38" s="38">
        <v>17</v>
      </c>
      <c r="N38" s="100">
        <v>10</v>
      </c>
      <c r="O38" s="100">
        <v>9</v>
      </c>
      <c r="P38" s="100">
        <v>12</v>
      </c>
      <c r="Q38" s="100">
        <v>4</v>
      </c>
      <c r="R38" s="28">
        <v>74.011299435028207</v>
      </c>
      <c r="S38" s="28">
        <v>44</v>
      </c>
      <c r="T38" s="28">
        <v>62.686567164179095</v>
      </c>
      <c r="U38" s="28">
        <v>34</v>
      </c>
      <c r="V38" s="28">
        <v>43.478260869565197</v>
      </c>
      <c r="W38" s="28">
        <v>28.13</v>
      </c>
      <c r="X38" s="28">
        <v>32.4324324324324</v>
      </c>
      <c r="Y38" s="28">
        <v>23.52941176470588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162" s="8" customFormat="1" ht="10.5" customHeight="1" x14ac:dyDescent="0.25">
      <c r="A39" s="98" t="s">
        <v>54</v>
      </c>
      <c r="B39" s="117"/>
      <c r="C39" s="37">
        <v>49</v>
      </c>
      <c r="D39" s="38">
        <v>43</v>
      </c>
      <c r="E39" s="38">
        <v>49</v>
      </c>
      <c r="F39" s="38">
        <v>58</v>
      </c>
      <c r="G39" s="38">
        <v>28</v>
      </c>
      <c r="H39" s="38">
        <v>22</v>
      </c>
      <c r="I39" s="39">
        <v>31</v>
      </c>
      <c r="J39" s="99"/>
      <c r="K39" s="99">
        <v>22</v>
      </c>
      <c r="L39" s="38">
        <v>25</v>
      </c>
      <c r="M39" s="38">
        <v>26</v>
      </c>
      <c r="N39" s="100">
        <v>31</v>
      </c>
      <c r="O39" s="100">
        <v>7</v>
      </c>
      <c r="P39" s="100">
        <v>7</v>
      </c>
      <c r="Q39" s="100">
        <v>12</v>
      </c>
      <c r="R39" s="28"/>
      <c r="S39" s="28">
        <v>44.8979591836735</v>
      </c>
      <c r="T39" s="28">
        <v>58.139534883720899</v>
      </c>
      <c r="U39" s="28">
        <v>53.061224489795897</v>
      </c>
      <c r="V39" s="28">
        <v>53.448275862068996</v>
      </c>
      <c r="W39" s="28">
        <v>25</v>
      </c>
      <c r="X39" s="28">
        <v>31.818181818181799</v>
      </c>
      <c r="Y39" s="28">
        <v>38.70967741935484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162" s="8" customFormat="1" ht="10.5" customHeight="1" x14ac:dyDescent="0.25">
      <c r="A40" s="98" t="s">
        <v>55</v>
      </c>
      <c r="B40" s="117">
        <v>62</v>
      </c>
      <c r="C40" s="37">
        <v>47</v>
      </c>
      <c r="D40" s="38">
        <v>27</v>
      </c>
      <c r="E40" s="38">
        <v>29</v>
      </c>
      <c r="F40" s="38">
        <v>34</v>
      </c>
      <c r="G40" s="38">
        <v>29</v>
      </c>
      <c r="H40" s="38">
        <v>15</v>
      </c>
      <c r="I40" s="39">
        <v>20</v>
      </c>
      <c r="J40" s="99">
        <v>33</v>
      </c>
      <c r="K40" s="99">
        <v>23</v>
      </c>
      <c r="L40" s="38">
        <v>10</v>
      </c>
      <c r="M40" s="38">
        <v>17</v>
      </c>
      <c r="N40" s="100">
        <v>18</v>
      </c>
      <c r="O40" s="100">
        <v>14</v>
      </c>
      <c r="P40" s="100">
        <v>5</v>
      </c>
      <c r="Q40" s="100">
        <v>12</v>
      </c>
      <c r="R40" s="28">
        <v>53.225806451612897</v>
      </c>
      <c r="S40" s="28">
        <v>48.936170212765902</v>
      </c>
      <c r="T40" s="28">
        <v>37.037037037037003</v>
      </c>
      <c r="U40" s="28">
        <v>58.620689655172399</v>
      </c>
      <c r="V40" s="28">
        <v>52.941176470588204</v>
      </c>
      <c r="W40" s="28">
        <v>48.28</v>
      </c>
      <c r="X40" s="28">
        <v>33.3333333333333</v>
      </c>
      <c r="Y40" s="28">
        <v>60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162" s="8" customFormat="1" ht="10.5" customHeight="1" x14ac:dyDescent="0.25">
      <c r="A41" s="98" t="s">
        <v>56</v>
      </c>
      <c r="B41" s="117">
        <v>63</v>
      </c>
      <c r="C41" s="37">
        <v>23</v>
      </c>
      <c r="D41" s="38">
        <v>26</v>
      </c>
      <c r="E41" s="38">
        <v>11</v>
      </c>
      <c r="F41" s="38">
        <v>16</v>
      </c>
      <c r="G41" s="38">
        <v>16</v>
      </c>
      <c r="H41" s="38">
        <v>24</v>
      </c>
      <c r="I41" s="39">
        <v>7</v>
      </c>
      <c r="J41" s="99">
        <v>35</v>
      </c>
      <c r="K41" s="99">
        <v>3</v>
      </c>
      <c r="L41" s="38">
        <v>8</v>
      </c>
      <c r="M41" s="38">
        <v>6</v>
      </c>
      <c r="N41" s="100">
        <v>8</v>
      </c>
      <c r="O41" s="100">
        <v>5</v>
      </c>
      <c r="P41" s="100">
        <v>3</v>
      </c>
      <c r="Q41" s="100">
        <v>3</v>
      </c>
      <c r="R41" s="28">
        <v>55.5555555555555</v>
      </c>
      <c r="S41" s="28">
        <v>13.043478260869602</v>
      </c>
      <c r="T41" s="28">
        <v>30.769230769230798</v>
      </c>
      <c r="U41" s="28">
        <v>54.545454545454497</v>
      </c>
      <c r="V41" s="28">
        <v>50</v>
      </c>
      <c r="W41" s="28">
        <v>31.25</v>
      </c>
      <c r="X41" s="28">
        <v>12.5</v>
      </c>
      <c r="Y41" s="28">
        <v>42.857142857142854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162" s="8" customFormat="1" ht="10.5" customHeight="1" x14ac:dyDescent="0.25">
      <c r="A42" s="21" t="s">
        <v>57</v>
      </c>
      <c r="B42" s="20">
        <f>SUM(B43:B45)</f>
        <v>138</v>
      </c>
      <c r="C42" s="20">
        <f>SUM(C43:C45)</f>
        <v>116</v>
      </c>
      <c r="D42" s="20">
        <f>SUM(D43:D45)</f>
        <v>104</v>
      </c>
      <c r="E42" s="20">
        <f>SUM(E43:E45)</f>
        <v>103</v>
      </c>
      <c r="F42" s="20">
        <f>SUM(F43:F45)</f>
        <v>121</v>
      </c>
      <c r="G42" s="20">
        <v>84</v>
      </c>
      <c r="H42" s="20">
        <v>78</v>
      </c>
      <c r="I42" s="20">
        <v>68</v>
      </c>
      <c r="J42" s="20">
        <v>85</v>
      </c>
      <c r="K42" s="20">
        <v>72</v>
      </c>
      <c r="L42" s="20">
        <v>88</v>
      </c>
      <c r="M42" s="20">
        <v>53</v>
      </c>
      <c r="N42" s="20">
        <v>55</v>
      </c>
      <c r="O42" s="20">
        <v>25</v>
      </c>
      <c r="P42" s="20">
        <v>22</v>
      </c>
      <c r="Q42" s="20">
        <v>23</v>
      </c>
      <c r="R42" s="34">
        <v>55.555555555555557</v>
      </c>
      <c r="S42" s="34">
        <v>53.731343283582092</v>
      </c>
      <c r="T42" s="34">
        <v>57.142857142857139</v>
      </c>
      <c r="U42" s="34">
        <v>44.166666666666664</v>
      </c>
      <c r="V42" s="34">
        <v>42.307692307692307</v>
      </c>
      <c r="W42" s="34">
        <v>29.761904761904763</v>
      </c>
      <c r="X42" s="34">
        <v>28.205128205128204</v>
      </c>
      <c r="Y42" s="35">
        <v>33.82352941176471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</row>
    <row r="43" spans="1:162" s="8" customFormat="1" ht="10.5" customHeight="1" x14ac:dyDescent="0.25">
      <c r="A43" s="98" t="s">
        <v>58</v>
      </c>
      <c r="B43" s="117">
        <v>60</v>
      </c>
      <c r="C43" s="37">
        <v>51</v>
      </c>
      <c r="D43" s="38">
        <v>44</v>
      </c>
      <c r="E43" s="38">
        <v>53</v>
      </c>
      <c r="F43" s="38">
        <v>62</v>
      </c>
      <c r="G43" s="38">
        <v>51</v>
      </c>
      <c r="H43" s="38">
        <v>61</v>
      </c>
      <c r="I43" s="39">
        <v>43</v>
      </c>
      <c r="J43" s="99">
        <v>34</v>
      </c>
      <c r="K43" s="99">
        <v>23</v>
      </c>
      <c r="L43" s="38">
        <v>22</v>
      </c>
      <c r="M43" s="38">
        <v>19</v>
      </c>
      <c r="N43" s="100">
        <v>18</v>
      </c>
      <c r="O43" s="100">
        <v>15</v>
      </c>
      <c r="P43" s="100">
        <v>16</v>
      </c>
      <c r="Q43" s="100">
        <v>11</v>
      </c>
      <c r="R43" s="28">
        <v>56.6666666666667</v>
      </c>
      <c r="S43" s="28">
        <v>45.098039215686299</v>
      </c>
      <c r="T43" s="28">
        <v>50</v>
      </c>
      <c r="U43" s="28">
        <v>35.849056603773597</v>
      </c>
      <c r="V43" s="28">
        <v>29.032258064516096</v>
      </c>
      <c r="W43" s="28">
        <v>29.41</v>
      </c>
      <c r="X43" s="28">
        <v>26.229508196721302</v>
      </c>
      <c r="Y43" s="28">
        <v>25.581395348837212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162" s="8" customFormat="1" ht="10.5" customHeight="1" x14ac:dyDescent="0.25">
      <c r="A44" s="98" t="s">
        <v>59</v>
      </c>
      <c r="B44" s="117">
        <v>27</v>
      </c>
      <c r="C44" s="37">
        <v>29</v>
      </c>
      <c r="D44" s="38">
        <v>27</v>
      </c>
      <c r="E44" s="38">
        <v>20</v>
      </c>
      <c r="F44" s="38">
        <v>24</v>
      </c>
      <c r="G44" s="38">
        <v>14</v>
      </c>
      <c r="H44" s="38">
        <v>2</v>
      </c>
      <c r="I44" s="39">
        <v>12</v>
      </c>
      <c r="J44" s="99">
        <v>12</v>
      </c>
      <c r="K44" s="99">
        <v>13</v>
      </c>
      <c r="L44" s="38">
        <v>16</v>
      </c>
      <c r="M44" s="38">
        <v>8</v>
      </c>
      <c r="N44" s="100">
        <v>10</v>
      </c>
      <c r="O44" s="100">
        <v>3</v>
      </c>
      <c r="P44" s="100">
        <v>0</v>
      </c>
      <c r="Q44" s="100">
        <v>4</v>
      </c>
      <c r="R44" s="28">
        <v>44.4444444444444</v>
      </c>
      <c r="S44" s="28">
        <v>44.827586206896505</v>
      </c>
      <c r="T44" s="28">
        <v>59.259259259259302</v>
      </c>
      <c r="U44" s="28">
        <v>40</v>
      </c>
      <c r="V44" s="28">
        <v>41.6666666666667</v>
      </c>
      <c r="W44" s="28">
        <v>21.43</v>
      </c>
      <c r="X44" s="28">
        <v>0</v>
      </c>
      <c r="Y44" s="28">
        <v>33.333333333333329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162" s="8" customFormat="1" ht="10.5" customHeight="1" x14ac:dyDescent="0.25">
      <c r="A45" s="98" t="s">
        <v>60</v>
      </c>
      <c r="B45" s="117">
        <v>51</v>
      </c>
      <c r="C45" s="37">
        <v>36</v>
      </c>
      <c r="D45" s="38">
        <v>33</v>
      </c>
      <c r="E45" s="38">
        <v>30</v>
      </c>
      <c r="F45" s="38">
        <v>35</v>
      </c>
      <c r="G45" s="38">
        <v>19</v>
      </c>
      <c r="H45" s="38">
        <v>15</v>
      </c>
      <c r="I45" s="39">
        <v>13</v>
      </c>
      <c r="J45" s="99">
        <v>24</v>
      </c>
      <c r="K45" s="99">
        <v>18</v>
      </c>
      <c r="L45" s="38">
        <v>21</v>
      </c>
      <c r="M45" s="38">
        <v>16</v>
      </c>
      <c r="N45" s="100">
        <v>20</v>
      </c>
      <c r="O45" s="100">
        <v>7</v>
      </c>
      <c r="P45" s="100">
        <v>6</v>
      </c>
      <c r="Q45" s="100">
        <v>8</v>
      </c>
      <c r="R45" s="28">
        <v>47.058823529411796</v>
      </c>
      <c r="S45" s="28">
        <v>50</v>
      </c>
      <c r="T45" s="28">
        <v>63.636363636363605</v>
      </c>
      <c r="U45" s="28">
        <v>53.3333333333333</v>
      </c>
      <c r="V45" s="28">
        <v>57.142857142857096</v>
      </c>
      <c r="W45" s="28">
        <v>36.840000000000003</v>
      </c>
      <c r="X45" s="28">
        <v>40</v>
      </c>
      <c r="Y45" s="28">
        <v>61.53846153846154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162" s="9" customFormat="1" ht="10.5" customHeight="1" x14ac:dyDescent="0.25">
      <c r="A46" s="21" t="s">
        <v>61</v>
      </c>
      <c r="B46" s="19">
        <f>B47</f>
        <v>151</v>
      </c>
      <c r="C46" s="19">
        <f t="shared" ref="C46:N46" si="4">C47</f>
        <v>134</v>
      </c>
      <c r="D46" s="19">
        <f t="shared" si="4"/>
        <v>184</v>
      </c>
      <c r="E46" s="19">
        <f t="shared" si="4"/>
        <v>133</v>
      </c>
      <c r="F46" s="19">
        <f t="shared" si="4"/>
        <v>136</v>
      </c>
      <c r="G46" s="19">
        <v>149</v>
      </c>
      <c r="H46" s="19">
        <v>207</v>
      </c>
      <c r="I46" s="19">
        <v>121</v>
      </c>
      <c r="J46" s="19">
        <f t="shared" si="4"/>
        <v>76</v>
      </c>
      <c r="K46" s="19">
        <f t="shared" si="4"/>
        <v>46</v>
      </c>
      <c r="L46" s="19">
        <f t="shared" si="4"/>
        <v>70</v>
      </c>
      <c r="M46" s="19">
        <f t="shared" si="4"/>
        <v>53</v>
      </c>
      <c r="N46" s="19">
        <f t="shared" si="4"/>
        <v>44</v>
      </c>
      <c r="O46" s="19">
        <v>46</v>
      </c>
      <c r="P46" s="19">
        <v>60</v>
      </c>
      <c r="Q46" s="19">
        <v>42</v>
      </c>
      <c r="R46" s="34">
        <v>50.331125827814574</v>
      </c>
      <c r="S46" s="34">
        <v>34.328358208955223</v>
      </c>
      <c r="T46" s="34">
        <v>38.04347826086957</v>
      </c>
      <c r="U46" s="34">
        <v>39.849624060150376</v>
      </c>
      <c r="V46" s="34">
        <v>32.352941176470587</v>
      </c>
      <c r="W46" s="34">
        <f>O46*100/G46</f>
        <v>30.872483221476511</v>
      </c>
      <c r="X46" s="34">
        <v>28.985507246376802</v>
      </c>
      <c r="Y46" s="35">
        <v>34.710743801652896</v>
      </c>
    </row>
    <row r="47" spans="1:162" s="8" customFormat="1" ht="10.5" customHeight="1" x14ac:dyDescent="0.25">
      <c r="A47" s="140" t="s">
        <v>62</v>
      </c>
      <c r="B47" s="141">
        <v>151</v>
      </c>
      <c r="C47" s="142">
        <v>134</v>
      </c>
      <c r="D47" s="143">
        <v>184</v>
      </c>
      <c r="E47" s="143">
        <v>133</v>
      </c>
      <c r="F47" s="143">
        <v>136</v>
      </c>
      <c r="G47" s="143">
        <v>149</v>
      </c>
      <c r="H47" s="143">
        <v>207</v>
      </c>
      <c r="I47" s="144">
        <v>121</v>
      </c>
      <c r="J47" s="145">
        <v>76</v>
      </c>
      <c r="K47" s="145">
        <v>46</v>
      </c>
      <c r="L47" s="143">
        <v>70</v>
      </c>
      <c r="M47" s="143">
        <v>53</v>
      </c>
      <c r="N47" s="69">
        <v>44</v>
      </c>
      <c r="O47" s="69">
        <v>46</v>
      </c>
      <c r="P47" s="69">
        <v>60</v>
      </c>
      <c r="Q47" s="69">
        <v>42</v>
      </c>
      <c r="R47" s="28">
        <v>50.331125827814603</v>
      </c>
      <c r="S47" s="28">
        <v>34.328358208955201</v>
      </c>
      <c r="T47" s="28">
        <v>38.043478260869598</v>
      </c>
      <c r="U47" s="28">
        <v>39.849624060150404</v>
      </c>
      <c r="V47" s="28">
        <v>32.352941176470601</v>
      </c>
      <c r="W47" s="28">
        <v>30.87</v>
      </c>
      <c r="X47" s="28">
        <v>28.985507246376802</v>
      </c>
      <c r="Y47" s="28">
        <v>34.710743801652896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162" s="9" customFormat="1" ht="10.5" customHeight="1" x14ac:dyDescent="0.25">
      <c r="A48" s="21" t="s">
        <v>63</v>
      </c>
      <c r="B48" s="19">
        <f>SUM(B49:B51)</f>
        <v>589</v>
      </c>
      <c r="C48" s="19">
        <f>SUM(C49:C51)</f>
        <v>551</v>
      </c>
      <c r="D48" s="19">
        <f>SUM(D49:D51)</f>
        <v>447</v>
      </c>
      <c r="E48" s="19">
        <f>SUM(E49:E51)</f>
        <v>526</v>
      </c>
      <c r="F48" s="19">
        <f>SUM(F49:F51)</f>
        <v>305</v>
      </c>
      <c r="G48" s="19">
        <v>167</v>
      </c>
      <c r="H48" s="19">
        <v>218</v>
      </c>
      <c r="I48" s="19">
        <v>116</v>
      </c>
      <c r="J48" s="19">
        <f>SUM(J49:J51)</f>
        <v>333</v>
      </c>
      <c r="K48" s="19">
        <f>SUM(K49:K51)</f>
        <v>310</v>
      </c>
      <c r="L48" s="19">
        <f>SUM(L49:L51)</f>
        <v>241</v>
      </c>
      <c r="M48" s="19">
        <f>SUM(M49:M51)</f>
        <v>326</v>
      </c>
      <c r="N48" s="19">
        <f>SUM(N49:N51)</f>
        <v>186</v>
      </c>
      <c r="O48" s="19">
        <v>79</v>
      </c>
      <c r="P48" s="19">
        <v>65</v>
      </c>
      <c r="Q48" s="19">
        <v>52</v>
      </c>
      <c r="R48" s="34">
        <v>57.200538358008082</v>
      </c>
      <c r="S48" s="34">
        <v>53.997194950911641</v>
      </c>
      <c r="T48" s="34">
        <v>49.914529914529915</v>
      </c>
      <c r="U48" s="34">
        <f>100*(M48/E48)</f>
        <v>61.977186311787072</v>
      </c>
      <c r="V48" s="34">
        <v>56.979405034324948</v>
      </c>
      <c r="W48" s="34">
        <f>O48*100/G48</f>
        <v>47.305389221556887</v>
      </c>
      <c r="X48" s="34">
        <v>30.207512477016</v>
      </c>
      <c r="Y48" s="35">
        <v>44.827586206896555</v>
      </c>
    </row>
    <row r="49" spans="1:52" s="8" customFormat="1" ht="10.5" customHeight="1" x14ac:dyDescent="0.25">
      <c r="A49" s="98" t="s">
        <v>64</v>
      </c>
      <c r="B49" s="117">
        <v>260</v>
      </c>
      <c r="C49" s="37">
        <v>245</v>
      </c>
      <c r="D49" s="38">
        <v>216</v>
      </c>
      <c r="E49" s="38">
        <v>290</v>
      </c>
      <c r="F49" s="38">
        <v>149</v>
      </c>
      <c r="G49" s="38">
        <v>102</v>
      </c>
      <c r="H49" s="38">
        <v>135</v>
      </c>
      <c r="I49" s="39">
        <v>77</v>
      </c>
      <c r="J49" s="99">
        <v>128</v>
      </c>
      <c r="K49" s="99">
        <v>127</v>
      </c>
      <c r="L49" s="38">
        <v>117</v>
      </c>
      <c r="M49" s="38">
        <v>181</v>
      </c>
      <c r="N49" s="100">
        <v>94</v>
      </c>
      <c r="O49" s="100">
        <v>52</v>
      </c>
      <c r="P49" s="100">
        <v>40</v>
      </c>
      <c r="Q49" s="100">
        <v>41</v>
      </c>
      <c r="R49" s="28">
        <v>49.230769230769198</v>
      </c>
      <c r="S49" s="28">
        <v>51.836734693877595</v>
      </c>
      <c r="T49" s="28">
        <v>54.1666666666667</v>
      </c>
      <c r="U49" s="28">
        <v>62.413793103448299</v>
      </c>
      <c r="V49" s="28">
        <v>63.087248322147602</v>
      </c>
      <c r="W49" s="92">
        <v>50.98</v>
      </c>
      <c r="X49" s="92">
        <v>29.629629629629601</v>
      </c>
      <c r="Y49" s="92">
        <v>53.246753246753244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s="8" customFormat="1" ht="10.5" customHeight="1" x14ac:dyDescent="0.25">
      <c r="A50" s="98" t="s">
        <v>65</v>
      </c>
      <c r="B50" s="117">
        <v>199</v>
      </c>
      <c r="C50" s="37">
        <v>208</v>
      </c>
      <c r="D50" s="38">
        <v>141</v>
      </c>
      <c r="E50" s="38">
        <v>145</v>
      </c>
      <c r="F50" s="38">
        <v>90</v>
      </c>
      <c r="G50" s="38">
        <v>35</v>
      </c>
      <c r="H50" s="38">
        <v>36</v>
      </c>
      <c r="I50" s="39">
        <v>15</v>
      </c>
      <c r="J50" s="99">
        <v>129</v>
      </c>
      <c r="K50" s="99">
        <v>122</v>
      </c>
      <c r="L50" s="38">
        <v>81</v>
      </c>
      <c r="M50" s="38">
        <v>89</v>
      </c>
      <c r="N50" s="100">
        <v>57</v>
      </c>
      <c r="O50" s="100">
        <v>20</v>
      </c>
      <c r="P50" s="100">
        <v>12</v>
      </c>
      <c r="Q50" s="100">
        <v>5</v>
      </c>
      <c r="R50" s="28">
        <v>64.824120603015103</v>
      </c>
      <c r="S50" s="28">
        <v>58.653846153846104</v>
      </c>
      <c r="T50" s="28">
        <v>57.446808510638306</v>
      </c>
      <c r="U50" s="28">
        <v>61.379310344827601</v>
      </c>
      <c r="V50" s="28">
        <v>63.3333333333333</v>
      </c>
      <c r="W50" s="92">
        <v>57.14</v>
      </c>
      <c r="X50" s="92">
        <v>33.3333333333333</v>
      </c>
      <c r="Y50" s="92">
        <v>33.333333333333329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s="8" customFormat="1" ht="10.5" customHeight="1" x14ac:dyDescent="0.25">
      <c r="A51" s="98" t="s">
        <v>66</v>
      </c>
      <c r="B51" s="117">
        <v>130</v>
      </c>
      <c r="C51" s="37">
        <v>98</v>
      </c>
      <c r="D51" s="38">
        <v>90</v>
      </c>
      <c r="E51" s="38">
        <v>91</v>
      </c>
      <c r="F51" s="38">
        <v>66</v>
      </c>
      <c r="G51" s="38">
        <v>30</v>
      </c>
      <c r="H51" s="38">
        <v>47</v>
      </c>
      <c r="I51" s="39">
        <v>24</v>
      </c>
      <c r="J51" s="99">
        <v>76</v>
      </c>
      <c r="K51" s="99">
        <v>61</v>
      </c>
      <c r="L51" s="38">
        <v>43</v>
      </c>
      <c r="M51" s="38">
        <v>56</v>
      </c>
      <c r="N51" s="100">
        <v>35</v>
      </c>
      <c r="O51" s="100">
        <v>7</v>
      </c>
      <c r="P51" s="100">
        <v>13</v>
      </c>
      <c r="Q51" s="100">
        <v>6</v>
      </c>
      <c r="R51" s="28">
        <v>58.461538461538495</v>
      </c>
      <c r="S51" s="28">
        <v>62.244897959183696</v>
      </c>
      <c r="T51" s="28">
        <v>47.7777777777778</v>
      </c>
      <c r="U51" s="28">
        <v>61.538461538461497</v>
      </c>
      <c r="V51" s="28">
        <v>53.030303030303003</v>
      </c>
      <c r="W51" s="92">
        <v>23.33</v>
      </c>
      <c r="X51" s="92">
        <v>27.659574468085101</v>
      </c>
      <c r="Y51" s="92">
        <v>25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s="9" customFormat="1" ht="10.5" customHeight="1" x14ac:dyDescent="0.25">
      <c r="A52" s="21" t="s">
        <v>67</v>
      </c>
      <c r="B52" s="19">
        <f>SUM(B13+B19+B25+B27+B29+B32+B42+B46+B48)</f>
        <v>3242</v>
      </c>
      <c r="C52" s="19">
        <f>SUM(C13+C19+C25+C27+C29+C32+C42+C46+C48)</f>
        <v>2770</v>
      </c>
      <c r="D52" s="19">
        <f>SUM(D13+D19+D25+D27+D29+D32+D42+D46+D48)</f>
        <v>2830</v>
      </c>
      <c r="E52" s="19">
        <f>SUM(E13+E19+E25+E27+E29+E32+E42+E46+E48)</f>
        <v>2613</v>
      </c>
      <c r="F52" s="19">
        <f>SUM(F13+F19+F25+F27+F29+F32+F42+F46+F48)</f>
        <v>2360</v>
      </c>
      <c r="G52" s="19">
        <v>2115</v>
      </c>
      <c r="H52" s="19">
        <v>2561</v>
      </c>
      <c r="I52" s="19">
        <v>1795</v>
      </c>
      <c r="J52" s="19">
        <v>1593</v>
      </c>
      <c r="K52" s="19">
        <v>1416</v>
      </c>
      <c r="L52" s="19">
        <v>1143</v>
      </c>
      <c r="M52" s="19">
        <v>1037</v>
      </c>
      <c r="N52" s="19">
        <v>889</v>
      </c>
      <c r="O52" s="19">
        <v>565</v>
      </c>
      <c r="P52" s="19">
        <v>515</v>
      </c>
      <c r="Q52" s="19">
        <v>405</v>
      </c>
      <c r="R52" s="34">
        <v>45.960761684939413</v>
      </c>
      <c r="S52" s="34">
        <v>42.948134667879891</v>
      </c>
      <c r="T52" s="34">
        <v>37.194923527497558</v>
      </c>
      <c r="U52" s="34">
        <v>36.565585331452752</v>
      </c>
      <c r="V52" s="34">
        <v>34.93123772102161</v>
      </c>
      <c r="W52" s="34">
        <v>26.713947990543737</v>
      </c>
      <c r="X52" s="34">
        <v>20.109332292073407</v>
      </c>
      <c r="Y52" s="35">
        <v>22.562674094707521</v>
      </c>
    </row>
    <row r="53" spans="1:52" s="9" customFormat="1" ht="10.5" x14ac:dyDescent="0.25">
      <c r="R53" s="13"/>
    </row>
    <row r="54" spans="1:52" s="9" customFormat="1" ht="10.5" x14ac:dyDescent="0.25">
      <c r="R54" s="13"/>
    </row>
    <row r="55" spans="1:52" s="9" customForma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4"/>
      <c r="S55" s="2"/>
      <c r="T55" s="2"/>
      <c r="U55" s="2"/>
      <c r="V55" s="2"/>
      <c r="W55" s="2"/>
      <c r="X55" s="2"/>
      <c r="Y55" s="2"/>
    </row>
    <row r="56" spans="1:52" s="2" customFormat="1" x14ac:dyDescent="0.35">
      <c r="R56" s="14"/>
    </row>
    <row r="57" spans="1:52" s="2" customFormat="1" x14ac:dyDescent="0.35">
      <c r="R57" s="14"/>
    </row>
    <row r="58" spans="1:52" s="2" customFormat="1" x14ac:dyDescent="0.35">
      <c r="R58" s="14"/>
    </row>
    <row r="59" spans="1:52" s="2" customFormat="1" x14ac:dyDescent="0.35">
      <c r="R59" s="14"/>
    </row>
    <row r="60" spans="1:52" s="2" customFormat="1" x14ac:dyDescent="0.35">
      <c r="R60" s="14"/>
    </row>
    <row r="61" spans="1:52" s="2" customFormat="1" x14ac:dyDescent="0.35">
      <c r="R61" s="14"/>
    </row>
    <row r="62" spans="1:52" s="2" customFormat="1" x14ac:dyDescent="0.35">
      <c r="R62" s="14"/>
    </row>
    <row r="63" spans="1:52" s="2" customFormat="1" x14ac:dyDescent="0.35">
      <c r="R63" s="14"/>
    </row>
    <row r="64" spans="1:52" s="2" customFormat="1" x14ac:dyDescent="0.35">
      <c r="R64" s="14"/>
    </row>
    <row r="65" spans="18:18" s="2" customFormat="1" x14ac:dyDescent="0.35">
      <c r="R65" s="14"/>
    </row>
    <row r="66" spans="18:18" s="2" customFormat="1" x14ac:dyDescent="0.35">
      <c r="R66" s="14"/>
    </row>
    <row r="67" spans="18:18" s="2" customFormat="1" x14ac:dyDescent="0.35">
      <c r="R67" s="14"/>
    </row>
    <row r="68" spans="18:18" s="2" customFormat="1" x14ac:dyDescent="0.35">
      <c r="R68" s="14"/>
    </row>
    <row r="69" spans="18:18" s="2" customFormat="1" x14ac:dyDescent="0.35">
      <c r="R69" s="14"/>
    </row>
    <row r="70" spans="18:18" s="2" customFormat="1" x14ac:dyDescent="0.35">
      <c r="R70" s="14"/>
    </row>
    <row r="71" spans="18:18" s="2" customFormat="1" x14ac:dyDescent="0.35">
      <c r="R71" s="14"/>
    </row>
    <row r="72" spans="18:18" s="2" customFormat="1" x14ac:dyDescent="0.35">
      <c r="R72" s="14"/>
    </row>
    <row r="73" spans="18:18" s="2" customFormat="1" x14ac:dyDescent="0.35">
      <c r="R73" s="14"/>
    </row>
    <row r="74" spans="18:18" s="2" customFormat="1" x14ac:dyDescent="0.35">
      <c r="R74" s="14"/>
    </row>
    <row r="75" spans="18:18" s="2" customFormat="1" x14ac:dyDescent="0.35">
      <c r="R75" s="14"/>
    </row>
    <row r="76" spans="18:18" s="2" customFormat="1" x14ac:dyDescent="0.35">
      <c r="R76" s="14"/>
    </row>
    <row r="77" spans="18:18" s="2" customFormat="1" x14ac:dyDescent="0.35">
      <c r="R77" s="14"/>
    </row>
    <row r="78" spans="18:18" s="2" customFormat="1" x14ac:dyDescent="0.35">
      <c r="R78" s="14"/>
    </row>
    <row r="79" spans="18:18" s="2" customFormat="1" x14ac:dyDescent="0.35">
      <c r="R79" s="14"/>
    </row>
    <row r="80" spans="18:18" s="2" customFormat="1" x14ac:dyDescent="0.35">
      <c r="R80" s="14"/>
    </row>
    <row r="81" spans="18:18" s="2" customFormat="1" x14ac:dyDescent="0.35">
      <c r="R81" s="14"/>
    </row>
    <row r="82" spans="18:18" s="2" customFormat="1" x14ac:dyDescent="0.35">
      <c r="R82" s="14"/>
    </row>
    <row r="83" spans="18:18" s="2" customFormat="1" x14ac:dyDescent="0.35">
      <c r="R83" s="14"/>
    </row>
    <row r="84" spans="18:18" s="2" customFormat="1" x14ac:dyDescent="0.35">
      <c r="R84" s="14"/>
    </row>
    <row r="85" spans="18:18" s="2" customFormat="1" x14ac:dyDescent="0.35">
      <c r="R85" s="14"/>
    </row>
    <row r="86" spans="18:18" s="2" customFormat="1" x14ac:dyDescent="0.35">
      <c r="R86" s="14"/>
    </row>
    <row r="87" spans="18:18" s="2" customFormat="1" x14ac:dyDescent="0.35">
      <c r="R87" s="14"/>
    </row>
    <row r="88" spans="18:18" s="2" customFormat="1" x14ac:dyDescent="0.35">
      <c r="R88" s="14"/>
    </row>
    <row r="89" spans="18:18" s="2" customFormat="1" x14ac:dyDescent="0.35">
      <c r="R89" s="14"/>
    </row>
    <row r="90" spans="18:18" s="2" customFormat="1" x14ac:dyDescent="0.35">
      <c r="R90" s="14"/>
    </row>
    <row r="91" spans="18:18" s="2" customFormat="1" x14ac:dyDescent="0.35">
      <c r="R91" s="14"/>
    </row>
    <row r="92" spans="18:18" s="2" customFormat="1" x14ac:dyDescent="0.35">
      <c r="R92" s="14"/>
    </row>
    <row r="93" spans="18:18" s="2" customFormat="1" x14ac:dyDescent="0.35">
      <c r="R93" s="14"/>
    </row>
    <row r="94" spans="18:18" s="2" customFormat="1" x14ac:dyDescent="0.35">
      <c r="R94" s="14"/>
    </row>
    <row r="95" spans="18:18" s="2" customFormat="1" x14ac:dyDescent="0.35">
      <c r="R95" s="14"/>
    </row>
    <row r="96" spans="18:18" s="2" customFormat="1" x14ac:dyDescent="0.35">
      <c r="R96" s="14"/>
    </row>
    <row r="97" spans="18:18" s="2" customFormat="1" x14ac:dyDescent="0.35">
      <c r="R97" s="14"/>
    </row>
    <row r="98" spans="18:18" s="2" customFormat="1" x14ac:dyDescent="0.35">
      <c r="R98" s="14"/>
    </row>
    <row r="99" spans="18:18" s="2" customFormat="1" x14ac:dyDescent="0.35">
      <c r="R99" s="14"/>
    </row>
    <row r="100" spans="18:18" s="2" customFormat="1" x14ac:dyDescent="0.35">
      <c r="R100" s="14"/>
    </row>
    <row r="101" spans="18:18" s="2" customFormat="1" x14ac:dyDescent="0.35">
      <c r="R101" s="14"/>
    </row>
    <row r="102" spans="18:18" s="2" customFormat="1" x14ac:dyDescent="0.35">
      <c r="R102" s="14"/>
    </row>
    <row r="103" spans="18:18" s="2" customFormat="1" x14ac:dyDescent="0.35">
      <c r="R103" s="14"/>
    </row>
    <row r="104" spans="18:18" s="2" customFormat="1" x14ac:dyDescent="0.35">
      <c r="R104" s="14"/>
    </row>
    <row r="105" spans="18:18" s="2" customFormat="1" x14ac:dyDescent="0.35">
      <c r="R105" s="14"/>
    </row>
    <row r="106" spans="18:18" s="2" customFormat="1" x14ac:dyDescent="0.35">
      <c r="R106" s="14"/>
    </row>
    <row r="107" spans="18:18" s="2" customFormat="1" x14ac:dyDescent="0.35">
      <c r="R107" s="14"/>
    </row>
    <row r="108" spans="18:18" s="2" customFormat="1" x14ac:dyDescent="0.35">
      <c r="R108" s="14"/>
    </row>
    <row r="109" spans="18:18" s="2" customFormat="1" x14ac:dyDescent="0.35">
      <c r="R109" s="14"/>
    </row>
    <row r="110" spans="18:18" s="2" customFormat="1" x14ac:dyDescent="0.35">
      <c r="R110" s="14"/>
    </row>
    <row r="111" spans="18:18" s="2" customFormat="1" x14ac:dyDescent="0.35">
      <c r="R111" s="14"/>
    </row>
    <row r="112" spans="18:18" s="2" customFormat="1" x14ac:dyDescent="0.35">
      <c r="R112" s="14"/>
    </row>
    <row r="113" spans="18:18" s="2" customFormat="1" x14ac:dyDescent="0.35">
      <c r="R113" s="14"/>
    </row>
    <row r="114" spans="18:18" s="2" customFormat="1" x14ac:dyDescent="0.35">
      <c r="R114" s="14"/>
    </row>
    <row r="115" spans="18:18" s="2" customFormat="1" x14ac:dyDescent="0.35">
      <c r="R115" s="14"/>
    </row>
    <row r="116" spans="18:18" s="2" customFormat="1" x14ac:dyDescent="0.35">
      <c r="R116" s="14"/>
    </row>
    <row r="117" spans="18:18" s="2" customFormat="1" x14ac:dyDescent="0.35">
      <c r="R117" s="14"/>
    </row>
    <row r="118" spans="18:18" s="2" customFormat="1" x14ac:dyDescent="0.35">
      <c r="R118" s="14"/>
    </row>
    <row r="119" spans="18:18" s="2" customFormat="1" x14ac:dyDescent="0.35">
      <c r="R119" s="14"/>
    </row>
    <row r="120" spans="18:18" s="2" customFormat="1" x14ac:dyDescent="0.35">
      <c r="R120" s="14"/>
    </row>
    <row r="121" spans="18:18" s="2" customFormat="1" x14ac:dyDescent="0.35">
      <c r="R121" s="14"/>
    </row>
    <row r="122" spans="18:18" s="2" customFormat="1" x14ac:dyDescent="0.35">
      <c r="R122" s="14"/>
    </row>
    <row r="123" spans="18:18" s="2" customFormat="1" x14ac:dyDescent="0.35">
      <c r="R123" s="14"/>
    </row>
    <row r="124" spans="18:18" s="2" customFormat="1" x14ac:dyDescent="0.35">
      <c r="R124" s="14"/>
    </row>
    <row r="125" spans="18:18" s="2" customFormat="1" x14ac:dyDescent="0.35">
      <c r="R125" s="14"/>
    </row>
    <row r="126" spans="18:18" s="2" customFormat="1" x14ac:dyDescent="0.35">
      <c r="R126" s="14"/>
    </row>
    <row r="127" spans="18:18" s="2" customFormat="1" x14ac:dyDescent="0.35">
      <c r="R127" s="14"/>
    </row>
    <row r="128" spans="18:18" s="2" customFormat="1" x14ac:dyDescent="0.35">
      <c r="R128" s="14"/>
    </row>
    <row r="129" spans="18:18" s="2" customFormat="1" x14ac:dyDescent="0.35">
      <c r="R129" s="14"/>
    </row>
    <row r="130" spans="18:18" s="2" customFormat="1" x14ac:dyDescent="0.35">
      <c r="R130" s="14"/>
    </row>
    <row r="131" spans="18:18" s="2" customFormat="1" x14ac:dyDescent="0.35">
      <c r="R131" s="14"/>
    </row>
    <row r="132" spans="18:18" s="2" customFormat="1" x14ac:dyDescent="0.35">
      <c r="R132" s="14"/>
    </row>
    <row r="133" spans="18:18" s="2" customFormat="1" x14ac:dyDescent="0.35">
      <c r="R133" s="14"/>
    </row>
    <row r="134" spans="18:18" s="2" customFormat="1" x14ac:dyDescent="0.35">
      <c r="R134" s="14"/>
    </row>
    <row r="135" spans="18:18" s="2" customFormat="1" x14ac:dyDescent="0.35">
      <c r="R135" s="14"/>
    </row>
    <row r="136" spans="18:18" s="2" customFormat="1" x14ac:dyDescent="0.35">
      <c r="R136" s="14"/>
    </row>
    <row r="137" spans="18:18" s="2" customFormat="1" x14ac:dyDescent="0.35">
      <c r="R137" s="14"/>
    </row>
    <row r="138" spans="18:18" s="2" customFormat="1" x14ac:dyDescent="0.35">
      <c r="R138" s="14"/>
    </row>
    <row r="139" spans="18:18" s="2" customFormat="1" x14ac:dyDescent="0.35">
      <c r="R139" s="14"/>
    </row>
    <row r="140" spans="18:18" s="2" customFormat="1" x14ac:dyDescent="0.35">
      <c r="R140" s="14"/>
    </row>
    <row r="141" spans="18:18" s="2" customFormat="1" x14ac:dyDescent="0.35">
      <c r="R141" s="14"/>
    </row>
    <row r="142" spans="18:18" s="2" customFormat="1" x14ac:dyDescent="0.35">
      <c r="R142" s="14"/>
    </row>
    <row r="143" spans="18:18" s="2" customFormat="1" x14ac:dyDescent="0.35">
      <c r="R143" s="14"/>
    </row>
    <row r="144" spans="18:18" s="2" customFormat="1" x14ac:dyDescent="0.35">
      <c r="R144" s="14"/>
    </row>
    <row r="145" spans="18:18" s="2" customFormat="1" x14ac:dyDescent="0.35">
      <c r="R145" s="14"/>
    </row>
    <row r="146" spans="18:18" s="2" customFormat="1" x14ac:dyDescent="0.35">
      <c r="R146" s="14"/>
    </row>
    <row r="147" spans="18:18" s="2" customFormat="1" x14ac:dyDescent="0.35">
      <c r="R147" s="14"/>
    </row>
    <row r="148" spans="18:18" s="2" customFormat="1" x14ac:dyDescent="0.35">
      <c r="R148" s="14"/>
    </row>
    <row r="149" spans="18:18" s="2" customFormat="1" x14ac:dyDescent="0.35">
      <c r="R149" s="14"/>
    </row>
    <row r="150" spans="18:18" s="2" customFormat="1" x14ac:dyDescent="0.35">
      <c r="R150" s="14"/>
    </row>
    <row r="151" spans="18:18" s="2" customFormat="1" x14ac:dyDescent="0.35">
      <c r="R151" s="14"/>
    </row>
    <row r="152" spans="18:18" s="2" customFormat="1" x14ac:dyDescent="0.35">
      <c r="R152" s="14"/>
    </row>
    <row r="153" spans="18:18" s="2" customFormat="1" x14ac:dyDescent="0.35">
      <c r="R153" s="14"/>
    </row>
    <row r="154" spans="18:18" s="2" customFormat="1" x14ac:dyDescent="0.35">
      <c r="R154" s="14"/>
    </row>
    <row r="155" spans="18:18" s="2" customFormat="1" x14ac:dyDescent="0.35">
      <c r="R155" s="14"/>
    </row>
    <row r="156" spans="18:18" s="2" customFormat="1" x14ac:dyDescent="0.35">
      <c r="R156" s="14"/>
    </row>
    <row r="157" spans="18:18" s="2" customFormat="1" x14ac:dyDescent="0.35">
      <c r="R157" s="14"/>
    </row>
    <row r="158" spans="18:18" s="2" customFormat="1" x14ac:dyDescent="0.35">
      <c r="R158" s="14"/>
    </row>
    <row r="159" spans="18:18" s="2" customFormat="1" x14ac:dyDescent="0.35">
      <c r="R159" s="14"/>
    </row>
    <row r="160" spans="18:18" s="2" customFormat="1" x14ac:dyDescent="0.35">
      <c r="R160" s="14"/>
    </row>
    <row r="161" spans="18:18" s="2" customFormat="1" x14ac:dyDescent="0.35">
      <c r="R161" s="14"/>
    </row>
    <row r="162" spans="18:18" s="2" customFormat="1" x14ac:dyDescent="0.35">
      <c r="R162" s="14"/>
    </row>
    <row r="163" spans="18:18" s="2" customFormat="1" x14ac:dyDescent="0.35">
      <c r="R163" s="14"/>
    </row>
    <row r="164" spans="18:18" s="2" customFormat="1" x14ac:dyDescent="0.35">
      <c r="R164" s="14"/>
    </row>
    <row r="165" spans="18:18" s="2" customFormat="1" x14ac:dyDescent="0.35">
      <c r="R165" s="14"/>
    </row>
    <row r="166" spans="18:18" s="2" customFormat="1" x14ac:dyDescent="0.35">
      <c r="R166" s="14"/>
    </row>
    <row r="167" spans="18:18" s="2" customFormat="1" x14ac:dyDescent="0.35">
      <c r="R167" s="14"/>
    </row>
    <row r="168" spans="18:18" s="2" customFormat="1" x14ac:dyDescent="0.35">
      <c r="R168" s="14"/>
    </row>
    <row r="169" spans="18:18" s="2" customFormat="1" x14ac:dyDescent="0.35">
      <c r="R169" s="14"/>
    </row>
    <row r="170" spans="18:18" s="2" customFormat="1" x14ac:dyDescent="0.35">
      <c r="R170" s="14"/>
    </row>
    <row r="171" spans="18:18" s="2" customFormat="1" x14ac:dyDescent="0.35">
      <c r="R171" s="14"/>
    </row>
    <row r="172" spans="18:18" s="2" customFormat="1" x14ac:dyDescent="0.35">
      <c r="R172" s="14"/>
    </row>
    <row r="173" spans="18:18" s="2" customFormat="1" x14ac:dyDescent="0.35">
      <c r="R173" s="14"/>
    </row>
    <row r="174" spans="18:18" s="2" customFormat="1" x14ac:dyDescent="0.35">
      <c r="R174" s="14"/>
    </row>
    <row r="175" spans="18:18" s="2" customFormat="1" x14ac:dyDescent="0.35">
      <c r="R175" s="14"/>
    </row>
    <row r="176" spans="18:18" s="2" customFormat="1" x14ac:dyDescent="0.35">
      <c r="R176" s="14"/>
    </row>
    <row r="177" spans="18:18" s="2" customFormat="1" x14ac:dyDescent="0.35">
      <c r="R177" s="14"/>
    </row>
    <row r="178" spans="18:18" s="2" customFormat="1" x14ac:dyDescent="0.35">
      <c r="R178" s="14"/>
    </row>
    <row r="179" spans="18:18" s="2" customFormat="1" x14ac:dyDescent="0.35">
      <c r="R179" s="14"/>
    </row>
    <row r="180" spans="18:18" s="2" customFormat="1" x14ac:dyDescent="0.35">
      <c r="R180" s="14"/>
    </row>
    <row r="181" spans="18:18" s="2" customFormat="1" x14ac:dyDescent="0.35">
      <c r="R181" s="14"/>
    </row>
    <row r="182" spans="18:18" s="2" customFormat="1" x14ac:dyDescent="0.35">
      <c r="R182" s="14"/>
    </row>
    <row r="183" spans="18:18" s="2" customFormat="1" x14ac:dyDescent="0.35">
      <c r="R183" s="14"/>
    </row>
    <row r="184" spans="18:18" s="2" customFormat="1" x14ac:dyDescent="0.35">
      <c r="R184" s="14"/>
    </row>
    <row r="185" spans="18:18" s="2" customFormat="1" x14ac:dyDescent="0.35">
      <c r="R185" s="14"/>
    </row>
    <row r="186" spans="18:18" s="2" customFormat="1" x14ac:dyDescent="0.35">
      <c r="R186" s="14"/>
    </row>
    <row r="187" spans="18:18" s="2" customFormat="1" x14ac:dyDescent="0.35">
      <c r="R187" s="14"/>
    </row>
    <row r="188" spans="18:18" s="2" customFormat="1" x14ac:dyDescent="0.35">
      <c r="R188" s="14"/>
    </row>
    <row r="189" spans="18:18" s="2" customFormat="1" x14ac:dyDescent="0.35">
      <c r="R189" s="14"/>
    </row>
    <row r="190" spans="18:18" s="2" customFormat="1" x14ac:dyDescent="0.35">
      <c r="R190" s="14"/>
    </row>
    <row r="191" spans="18:18" s="2" customFormat="1" x14ac:dyDescent="0.35">
      <c r="R191" s="14"/>
    </row>
    <row r="192" spans="18:18" s="2" customFormat="1" x14ac:dyDescent="0.35">
      <c r="R192" s="14"/>
    </row>
    <row r="193" spans="18:18" s="2" customFormat="1" x14ac:dyDescent="0.35">
      <c r="R193" s="14"/>
    </row>
    <row r="194" spans="18:18" s="2" customFormat="1" x14ac:dyDescent="0.35">
      <c r="R194" s="14"/>
    </row>
    <row r="195" spans="18:18" s="2" customFormat="1" x14ac:dyDescent="0.35">
      <c r="R195" s="14"/>
    </row>
    <row r="196" spans="18:18" s="2" customFormat="1" x14ac:dyDescent="0.35">
      <c r="R196" s="14"/>
    </row>
    <row r="197" spans="18:18" s="2" customFormat="1" x14ac:dyDescent="0.35">
      <c r="R197" s="14"/>
    </row>
    <row r="198" spans="18:18" s="2" customFormat="1" x14ac:dyDescent="0.35">
      <c r="R198" s="14"/>
    </row>
    <row r="199" spans="18:18" s="2" customFormat="1" x14ac:dyDescent="0.35">
      <c r="R199" s="14"/>
    </row>
    <row r="200" spans="18:18" s="2" customFormat="1" x14ac:dyDescent="0.35">
      <c r="R200" s="14"/>
    </row>
    <row r="201" spans="18:18" s="2" customFormat="1" x14ac:dyDescent="0.35">
      <c r="R201" s="14"/>
    </row>
    <row r="202" spans="18:18" s="2" customFormat="1" x14ac:dyDescent="0.35">
      <c r="R202" s="14"/>
    </row>
    <row r="203" spans="18:18" s="2" customFormat="1" x14ac:dyDescent="0.35">
      <c r="R203" s="14"/>
    </row>
    <row r="204" spans="18:18" s="2" customFormat="1" x14ac:dyDescent="0.35">
      <c r="R204" s="14"/>
    </row>
    <row r="205" spans="18:18" s="2" customFormat="1" x14ac:dyDescent="0.35">
      <c r="R205" s="14"/>
    </row>
    <row r="206" spans="18:18" s="2" customFormat="1" x14ac:dyDescent="0.35">
      <c r="R206" s="14"/>
    </row>
    <row r="207" spans="18:18" s="2" customFormat="1" x14ac:dyDescent="0.35">
      <c r="R207" s="14"/>
    </row>
    <row r="208" spans="18:18" s="2" customFormat="1" x14ac:dyDescent="0.35">
      <c r="R208" s="14"/>
    </row>
    <row r="209" spans="18:18" s="2" customFormat="1" x14ac:dyDescent="0.35">
      <c r="R209" s="14"/>
    </row>
    <row r="210" spans="18:18" s="2" customFormat="1" x14ac:dyDescent="0.35">
      <c r="R210" s="14"/>
    </row>
    <row r="211" spans="18:18" s="2" customFormat="1" x14ac:dyDescent="0.35">
      <c r="R211" s="14"/>
    </row>
    <row r="212" spans="18:18" s="2" customFormat="1" x14ac:dyDescent="0.35">
      <c r="R212" s="14"/>
    </row>
    <row r="213" spans="18:18" s="2" customFormat="1" x14ac:dyDescent="0.35">
      <c r="R213" s="14"/>
    </row>
    <row r="214" spans="18:18" s="2" customFormat="1" x14ac:dyDescent="0.35">
      <c r="R214" s="14"/>
    </row>
    <row r="215" spans="18:18" s="2" customFormat="1" x14ac:dyDescent="0.35">
      <c r="R215" s="14"/>
    </row>
    <row r="216" spans="18:18" s="2" customFormat="1" x14ac:dyDescent="0.35">
      <c r="R216" s="14"/>
    </row>
    <row r="217" spans="18:18" s="2" customFormat="1" x14ac:dyDescent="0.35">
      <c r="R217" s="14"/>
    </row>
    <row r="218" spans="18:18" s="2" customFormat="1" x14ac:dyDescent="0.35">
      <c r="R218" s="14"/>
    </row>
    <row r="219" spans="18:18" s="2" customFormat="1" x14ac:dyDescent="0.35">
      <c r="R219" s="14"/>
    </row>
    <row r="220" spans="18:18" s="2" customFormat="1" x14ac:dyDescent="0.35">
      <c r="R220" s="14"/>
    </row>
    <row r="221" spans="18:18" s="2" customFormat="1" x14ac:dyDescent="0.35">
      <c r="R221" s="14"/>
    </row>
    <row r="222" spans="18:18" s="2" customFormat="1" x14ac:dyDescent="0.35">
      <c r="R222" s="14"/>
    </row>
    <row r="223" spans="18:18" s="2" customFormat="1" x14ac:dyDescent="0.35">
      <c r="R223" s="14"/>
    </row>
    <row r="224" spans="18:18" s="2" customFormat="1" x14ac:dyDescent="0.35">
      <c r="R224" s="14"/>
    </row>
    <row r="225" spans="18:18" s="2" customFormat="1" x14ac:dyDescent="0.35">
      <c r="R225" s="14"/>
    </row>
    <row r="226" spans="18:18" s="2" customFormat="1" x14ac:dyDescent="0.35">
      <c r="R226" s="14"/>
    </row>
    <row r="227" spans="18:18" s="2" customFormat="1" x14ac:dyDescent="0.35">
      <c r="R227" s="14"/>
    </row>
    <row r="228" spans="18:18" s="2" customFormat="1" x14ac:dyDescent="0.35">
      <c r="R228" s="14"/>
    </row>
    <row r="229" spans="18:18" s="2" customFormat="1" x14ac:dyDescent="0.35">
      <c r="R229" s="14"/>
    </row>
    <row r="230" spans="18:18" s="2" customFormat="1" x14ac:dyDescent="0.35">
      <c r="R230" s="14"/>
    </row>
    <row r="231" spans="18:18" s="2" customFormat="1" x14ac:dyDescent="0.35">
      <c r="R231" s="14"/>
    </row>
    <row r="232" spans="18:18" s="2" customFormat="1" x14ac:dyDescent="0.35">
      <c r="R232" s="14"/>
    </row>
    <row r="233" spans="18:18" s="2" customFormat="1" x14ac:dyDescent="0.35">
      <c r="R233" s="14"/>
    </row>
    <row r="234" spans="18:18" s="2" customFormat="1" x14ac:dyDescent="0.35">
      <c r="R234" s="14"/>
    </row>
    <row r="235" spans="18:18" s="2" customFormat="1" x14ac:dyDescent="0.35">
      <c r="R235" s="14"/>
    </row>
    <row r="236" spans="18:18" s="2" customFormat="1" x14ac:dyDescent="0.35">
      <c r="R236" s="14"/>
    </row>
    <row r="237" spans="18:18" s="2" customFormat="1" x14ac:dyDescent="0.35">
      <c r="R237" s="14"/>
    </row>
    <row r="238" spans="18:18" s="2" customFormat="1" x14ac:dyDescent="0.35">
      <c r="R238" s="14"/>
    </row>
    <row r="239" spans="18:18" s="2" customFormat="1" x14ac:dyDescent="0.35">
      <c r="R239" s="14"/>
    </row>
    <row r="240" spans="18:18" s="2" customFormat="1" x14ac:dyDescent="0.35">
      <c r="R240" s="14"/>
    </row>
    <row r="241" spans="18:18" s="2" customFormat="1" x14ac:dyDescent="0.35">
      <c r="R241" s="14"/>
    </row>
    <row r="242" spans="18:18" s="2" customFormat="1" x14ac:dyDescent="0.35">
      <c r="R242" s="14"/>
    </row>
    <row r="243" spans="18:18" s="2" customFormat="1" x14ac:dyDescent="0.35">
      <c r="R243" s="14"/>
    </row>
    <row r="244" spans="18:18" s="2" customFormat="1" x14ac:dyDescent="0.35">
      <c r="R244" s="14"/>
    </row>
    <row r="245" spans="18:18" s="2" customFormat="1" x14ac:dyDescent="0.35">
      <c r="R245" s="14"/>
    </row>
    <row r="246" spans="18:18" s="2" customFormat="1" x14ac:dyDescent="0.35">
      <c r="R246" s="14"/>
    </row>
    <row r="247" spans="18:18" s="2" customFormat="1" x14ac:dyDescent="0.35">
      <c r="R247" s="14"/>
    </row>
    <row r="248" spans="18:18" s="2" customFormat="1" x14ac:dyDescent="0.35">
      <c r="R248" s="14"/>
    </row>
    <row r="249" spans="18:18" s="2" customFormat="1" x14ac:dyDescent="0.35">
      <c r="R249" s="14"/>
    </row>
    <row r="250" spans="18:18" s="2" customFormat="1" x14ac:dyDescent="0.35">
      <c r="R250" s="14"/>
    </row>
    <row r="251" spans="18:18" s="2" customFormat="1" x14ac:dyDescent="0.35">
      <c r="R251" s="14"/>
    </row>
    <row r="252" spans="18:18" s="2" customFormat="1" x14ac:dyDescent="0.35">
      <c r="R252" s="14"/>
    </row>
    <row r="253" spans="18:18" s="2" customFormat="1" x14ac:dyDescent="0.35">
      <c r="R253" s="14"/>
    </row>
    <row r="254" spans="18:18" s="2" customFormat="1" x14ac:dyDescent="0.35">
      <c r="R254" s="14"/>
    </row>
    <row r="255" spans="18:18" s="2" customFormat="1" x14ac:dyDescent="0.35">
      <c r="R255" s="14"/>
    </row>
    <row r="256" spans="18:18" s="2" customFormat="1" x14ac:dyDescent="0.35">
      <c r="R256" s="14"/>
    </row>
    <row r="257" spans="1:18" s="2" customFormat="1" x14ac:dyDescent="0.35">
      <c r="R257" s="14"/>
    </row>
    <row r="258" spans="1:18" s="2" customFormat="1" x14ac:dyDescent="0.35">
      <c r="R258" s="14"/>
    </row>
    <row r="259" spans="1:18" s="2" customFormat="1" x14ac:dyDescent="0.35">
      <c r="R259" s="14"/>
    </row>
    <row r="260" spans="1:18" s="2" customFormat="1" x14ac:dyDescent="0.35">
      <c r="R260" s="14"/>
    </row>
    <row r="261" spans="1:18" s="2" customFormat="1" x14ac:dyDescent="0.35">
      <c r="R261" s="14"/>
    </row>
    <row r="262" spans="1:18" s="2" customFormat="1" x14ac:dyDescent="0.35">
      <c r="R262" s="14"/>
    </row>
    <row r="263" spans="1:18" s="2" customFormat="1" x14ac:dyDescent="0.35">
      <c r="R263" s="14"/>
    </row>
    <row r="264" spans="1:18" s="2" customFormat="1" x14ac:dyDescent="0.35">
      <c r="R264" s="14"/>
    </row>
    <row r="265" spans="1:18" s="2" customFormat="1" x14ac:dyDescent="0.35">
      <c r="R265" s="14"/>
    </row>
    <row r="266" spans="1:18" s="2" customFormat="1" x14ac:dyDescent="0.35">
      <c r="R266" s="14"/>
    </row>
    <row r="267" spans="1:18" s="2" customFormat="1" x14ac:dyDescent="0.35">
      <c r="R267" s="14"/>
    </row>
    <row r="268" spans="1:18" s="2" customFormat="1" x14ac:dyDescent="0.35">
      <c r="R268" s="14"/>
    </row>
    <row r="269" spans="1:18" s="2" customFormat="1" x14ac:dyDescent="0.35">
      <c r="R269" s="14"/>
    </row>
    <row r="270" spans="1:18" s="2" customFormat="1" x14ac:dyDescent="0.35">
      <c r="R270" s="14"/>
    </row>
    <row r="271" spans="1:18" s="2" customForma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 s="1"/>
    </row>
  </sheetData>
  <mergeCells count="1">
    <mergeCell ref="C5:Y7"/>
  </mergeCells>
  <pageMargins left="0.39370078740157483" right="0.39370078740157483" top="0.39370078740157483" bottom="0.39370078740157483" header="0.31496062992125984" footer="0.31496062992125984"/>
  <pageSetup paperSize="9" scale="94" fitToHeight="0" orientation="landscape" r:id="rId1"/>
  <rowBreaks count="1" manualBreakCount="1">
    <brk id="47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67"/>
  <sheetViews>
    <sheetView showGridLines="0" zoomScale="85" zoomScaleNormal="85" zoomScaleSheetLayoutView="85" workbookViewId="0"/>
  </sheetViews>
  <sheetFormatPr baseColWidth="10" defaultColWidth="11.453125" defaultRowHeight="14.5" x14ac:dyDescent="0.35"/>
  <cols>
    <col min="1" max="1" width="60.7265625" customWidth="1"/>
    <col min="2" max="3" width="5.7265625" customWidth="1"/>
    <col min="4" max="4" width="5.7265625" style="1" customWidth="1"/>
    <col min="5" max="25" width="5.7265625" customWidth="1"/>
  </cols>
  <sheetData>
    <row r="1" spans="1:25" s="2" customFormat="1" ht="15" customHeight="1" x14ac:dyDescent="0.35"/>
    <row r="2" spans="1:25" s="2" customFormat="1" ht="20.149999999999999" customHeight="1" x14ac:dyDescent="0.5">
      <c r="E2" s="3" t="s">
        <v>12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5" s="2" customFormat="1" ht="20.149999999999999" customHeight="1" x14ac:dyDescent="0.45">
      <c r="E3" s="4" t="s">
        <v>68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5" s="2" customFormat="1" ht="13" customHeight="1" x14ac:dyDescent="0.35">
      <c r="E4" s="5"/>
    </row>
    <row r="5" spans="1:25" s="2" customFormat="1" ht="15" customHeight="1" x14ac:dyDescent="0.35">
      <c r="A5" s="5"/>
      <c r="E5" s="208" t="s">
        <v>6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</row>
    <row r="6" spans="1:25" s="2" customFormat="1" ht="15" customHeight="1" x14ac:dyDescent="0.35">
      <c r="A6" s="5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5" s="2" customFormat="1" ht="15" customHeight="1" x14ac:dyDescent="0.35">
      <c r="A7" s="5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</row>
    <row r="8" spans="1:25" s="2" customFormat="1" ht="13" customHeight="1" x14ac:dyDescent="0.3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5" s="2" customFormat="1" ht="13" customHeight="1" x14ac:dyDescent="0.35">
      <c r="A9" s="6" t="s">
        <v>14</v>
      </c>
    </row>
    <row r="10" spans="1:25" s="123" customFormat="1" ht="20.149999999999999" customHeight="1" x14ac:dyDescent="0.35">
      <c r="A10" s="121"/>
      <c r="B10" s="131"/>
      <c r="C10" s="156"/>
      <c r="D10" s="156"/>
      <c r="E10" s="157"/>
      <c r="F10" s="165"/>
      <c r="G10" s="157" t="s">
        <v>15</v>
      </c>
      <c r="H10" s="157"/>
      <c r="I10" s="137"/>
      <c r="J10" s="166"/>
      <c r="K10" s="157"/>
      <c r="L10" s="157"/>
      <c r="M10" s="157"/>
      <c r="N10" s="165"/>
      <c r="O10" s="157" t="s">
        <v>16</v>
      </c>
      <c r="P10" s="157"/>
      <c r="Q10" s="137"/>
      <c r="R10" s="166"/>
      <c r="S10" s="158"/>
      <c r="T10" s="158"/>
      <c r="U10" s="165"/>
      <c r="V10" s="158"/>
      <c r="W10" s="158" t="s">
        <v>12</v>
      </c>
      <c r="X10" s="158"/>
      <c r="Y10" s="159"/>
    </row>
    <row r="11" spans="1:25" s="8" customFormat="1" ht="17.149999999999999" customHeight="1" x14ac:dyDescent="0.25">
      <c r="A11" s="22"/>
      <c r="B11" s="12" t="s">
        <v>19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25</v>
      </c>
      <c r="I11" s="27" t="s">
        <v>26</v>
      </c>
      <c r="J11" s="12" t="s">
        <v>19</v>
      </c>
      <c r="K11" s="12" t="s">
        <v>20</v>
      </c>
      <c r="L11" s="12" t="s">
        <v>21</v>
      </c>
      <c r="M11" s="12" t="s">
        <v>22</v>
      </c>
      <c r="N11" s="12" t="s">
        <v>23</v>
      </c>
      <c r="O11" s="12" t="s">
        <v>24</v>
      </c>
      <c r="P11" s="12" t="s">
        <v>25</v>
      </c>
      <c r="Q11" s="27" t="s">
        <v>26</v>
      </c>
      <c r="R11" s="12" t="s">
        <v>19</v>
      </c>
      <c r="S11" s="12" t="s">
        <v>20</v>
      </c>
      <c r="T11" s="12" t="s">
        <v>21</v>
      </c>
      <c r="U11" s="12" t="s">
        <v>22</v>
      </c>
      <c r="V11" s="12" t="s">
        <v>23</v>
      </c>
      <c r="W11" s="12" t="s">
        <v>24</v>
      </c>
      <c r="X11" s="12" t="s">
        <v>25</v>
      </c>
      <c r="Y11" s="27" t="s">
        <v>26</v>
      </c>
    </row>
    <row r="12" spans="1:25" s="8" customFormat="1" ht="10" customHeight="1" x14ac:dyDescent="0.25">
      <c r="A12" s="22"/>
      <c r="B12" s="23"/>
      <c r="C12" s="23"/>
      <c r="D12" s="23"/>
      <c r="E12" s="23"/>
      <c r="F12" s="23"/>
      <c r="G12" s="23"/>
      <c r="H12" s="23"/>
      <c r="I12" s="146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s="8" customFormat="1" ht="10.5" customHeight="1" x14ac:dyDescent="0.25">
      <c r="A13" s="93" t="s">
        <v>28</v>
      </c>
      <c r="B13" s="58"/>
      <c r="C13" s="58">
        <f>SUM(C14:C17)</f>
        <v>16</v>
      </c>
      <c r="D13" s="58">
        <f>SUM(D14:D17)</f>
        <v>43</v>
      </c>
      <c r="E13" s="58">
        <f>SUM(E14:E17)</f>
        <v>77</v>
      </c>
      <c r="F13" s="58">
        <f>SUM(F14:F17)</f>
        <v>85</v>
      </c>
      <c r="G13" s="58">
        <v>95</v>
      </c>
      <c r="H13" s="58">
        <v>103</v>
      </c>
      <c r="I13" s="147">
        <v>88</v>
      </c>
      <c r="J13" s="58"/>
      <c r="K13" s="58">
        <f>SUM(K14:K17)</f>
        <v>5</v>
      </c>
      <c r="L13" s="58">
        <f>SUM(L14:L17)</f>
        <v>5</v>
      </c>
      <c r="M13" s="58">
        <f>SUM(M14:M17)</f>
        <v>9</v>
      </c>
      <c r="N13" s="58">
        <f>SUM(N14:N17)</f>
        <v>13</v>
      </c>
      <c r="O13" s="18">
        <v>9</v>
      </c>
      <c r="P13" s="18">
        <v>7</v>
      </c>
      <c r="Q13" s="160">
        <v>9</v>
      </c>
      <c r="R13" s="107"/>
      <c r="S13" s="40">
        <f>100*(K13/C13)</f>
        <v>31.25</v>
      </c>
      <c r="T13" s="40">
        <f>100*(L13/D13)</f>
        <v>11.627906976744185</v>
      </c>
      <c r="U13" s="40">
        <f>100*(M13/E13)</f>
        <v>11.688311688311687</v>
      </c>
      <c r="V13" s="40">
        <f>100*(N13/F13)</f>
        <v>15.294117647058824</v>
      </c>
      <c r="W13" s="40">
        <v>9.473684210526315</v>
      </c>
      <c r="X13" s="40">
        <v>6.7961165048543686</v>
      </c>
      <c r="Y13" s="162">
        <v>10.227272727272728</v>
      </c>
    </row>
    <row r="14" spans="1:25" s="8" customFormat="1" ht="10.5" customHeight="1" x14ac:dyDescent="0.25">
      <c r="A14" s="94" t="s">
        <v>69</v>
      </c>
      <c r="B14" s="108"/>
      <c r="C14" s="43">
        <v>16</v>
      </c>
      <c r="D14" s="43">
        <v>14</v>
      </c>
      <c r="E14" s="43">
        <v>20</v>
      </c>
      <c r="F14" s="43">
        <v>23</v>
      </c>
      <c r="G14" s="43">
        <v>34</v>
      </c>
      <c r="H14" s="43">
        <v>37</v>
      </c>
      <c r="I14" s="148">
        <v>36</v>
      </c>
      <c r="J14" s="81"/>
      <c r="K14" s="52">
        <v>5</v>
      </c>
      <c r="L14" s="43">
        <v>0</v>
      </c>
      <c r="M14" s="43">
        <v>2</v>
      </c>
      <c r="N14" s="43">
        <v>6</v>
      </c>
      <c r="O14" s="73">
        <v>4</v>
      </c>
      <c r="P14" s="63">
        <v>2</v>
      </c>
      <c r="Q14" s="161">
        <v>5</v>
      </c>
      <c r="R14" s="28"/>
      <c r="S14" s="28">
        <v>31.25</v>
      </c>
      <c r="T14" s="28">
        <v>0</v>
      </c>
      <c r="U14" s="28">
        <v>10</v>
      </c>
      <c r="V14" s="28">
        <v>26.086956521739101</v>
      </c>
      <c r="W14" s="28">
        <v>11.764705882352942</v>
      </c>
      <c r="X14" s="28">
        <v>5.4054054054054053</v>
      </c>
      <c r="Y14" s="163">
        <v>13.888888888888889</v>
      </c>
    </row>
    <row r="15" spans="1:25" s="8" customFormat="1" ht="10.5" customHeight="1" x14ac:dyDescent="0.25">
      <c r="A15" s="94" t="s">
        <v>70</v>
      </c>
      <c r="B15" s="109"/>
      <c r="C15" s="51"/>
      <c r="D15" s="41">
        <v>16</v>
      </c>
      <c r="E15" s="41">
        <v>34</v>
      </c>
      <c r="F15" s="41">
        <v>30</v>
      </c>
      <c r="G15" s="41">
        <v>27</v>
      </c>
      <c r="H15" s="41">
        <v>28</v>
      </c>
      <c r="I15" s="149">
        <v>22</v>
      </c>
      <c r="J15" s="82"/>
      <c r="K15" s="76"/>
      <c r="L15" s="41">
        <v>2</v>
      </c>
      <c r="M15" s="41">
        <v>4</v>
      </c>
      <c r="N15" s="44">
        <v>3</v>
      </c>
      <c r="O15" s="71">
        <v>2</v>
      </c>
      <c r="P15" s="64">
        <v>1</v>
      </c>
      <c r="Q15" s="161">
        <v>1</v>
      </c>
      <c r="R15" s="28"/>
      <c r="S15" s="28"/>
      <c r="T15" s="28">
        <v>12.5</v>
      </c>
      <c r="U15" s="28">
        <v>11.764705882352899</v>
      </c>
      <c r="V15" s="28">
        <v>10</v>
      </c>
      <c r="W15" s="28">
        <v>7.4074074074074074</v>
      </c>
      <c r="X15" s="28">
        <v>3.5714285714285712</v>
      </c>
      <c r="Y15" s="163">
        <v>4.5454545454545459</v>
      </c>
    </row>
    <row r="16" spans="1:25" s="8" customFormat="1" ht="10.5" customHeight="1" x14ac:dyDescent="0.25">
      <c r="A16" s="94" t="s">
        <v>71</v>
      </c>
      <c r="B16" s="109"/>
      <c r="C16" s="51"/>
      <c r="D16" s="41">
        <v>13</v>
      </c>
      <c r="E16" s="41">
        <v>16</v>
      </c>
      <c r="F16" s="41">
        <v>24</v>
      </c>
      <c r="G16" s="41">
        <v>27</v>
      </c>
      <c r="H16" s="41">
        <v>32</v>
      </c>
      <c r="I16" s="149">
        <v>22</v>
      </c>
      <c r="J16" s="82"/>
      <c r="K16" s="76"/>
      <c r="L16" s="41">
        <v>3</v>
      </c>
      <c r="M16" s="41">
        <v>3</v>
      </c>
      <c r="N16" s="44">
        <v>2</v>
      </c>
      <c r="O16" s="71">
        <v>3</v>
      </c>
      <c r="P16" s="64">
        <v>4</v>
      </c>
      <c r="Q16" s="161">
        <v>3</v>
      </c>
      <c r="R16" s="28"/>
      <c r="S16" s="28"/>
      <c r="T16" s="28">
        <v>23.076923076923102</v>
      </c>
      <c r="U16" s="28">
        <v>18.75</v>
      </c>
      <c r="V16" s="28">
        <v>8.3333333333333304</v>
      </c>
      <c r="W16" s="28">
        <v>11.111111111111111</v>
      </c>
      <c r="X16" s="28">
        <v>12.5</v>
      </c>
      <c r="Y16" s="163">
        <v>13.636363636363635</v>
      </c>
    </row>
    <row r="17" spans="1:25" s="8" customFormat="1" ht="10.5" customHeight="1" x14ac:dyDescent="0.25">
      <c r="A17" s="94" t="s">
        <v>72</v>
      </c>
      <c r="B17" s="110"/>
      <c r="C17" s="42"/>
      <c r="D17" s="33"/>
      <c r="E17" s="33">
        <v>7</v>
      </c>
      <c r="F17" s="33">
        <v>8</v>
      </c>
      <c r="G17" s="33">
        <v>7</v>
      </c>
      <c r="H17" s="33">
        <v>6</v>
      </c>
      <c r="I17" s="150">
        <v>8</v>
      </c>
      <c r="J17" s="83"/>
      <c r="K17" s="45"/>
      <c r="L17" s="33"/>
      <c r="M17" s="33">
        <v>0</v>
      </c>
      <c r="N17" s="46">
        <v>2</v>
      </c>
      <c r="O17" s="72">
        <v>0</v>
      </c>
      <c r="P17" s="65">
        <v>0</v>
      </c>
      <c r="Q17" s="161">
        <v>0</v>
      </c>
      <c r="R17" s="28"/>
      <c r="S17" s="28"/>
      <c r="T17" s="28"/>
      <c r="U17" s="28">
        <v>0</v>
      </c>
      <c r="V17" s="28">
        <v>25</v>
      </c>
      <c r="W17" s="28">
        <v>0</v>
      </c>
      <c r="X17" s="28">
        <v>0</v>
      </c>
      <c r="Y17" s="163">
        <v>0</v>
      </c>
    </row>
    <row r="18" spans="1:25" s="8" customFormat="1" ht="10.5" customHeight="1" x14ac:dyDescent="0.25">
      <c r="A18" s="93" t="s">
        <v>34</v>
      </c>
      <c r="B18" s="18">
        <f>SUM(B19:B31)</f>
        <v>8</v>
      </c>
      <c r="C18" s="30">
        <f>SUM(C19:C31)</f>
        <v>23</v>
      </c>
      <c r="D18" s="30">
        <f>SUM(D19:D31)</f>
        <v>270</v>
      </c>
      <c r="E18" s="30">
        <f>SUM(E19:E31)</f>
        <v>383</v>
      </c>
      <c r="F18" s="30">
        <f>SUM(F19:F34)</f>
        <v>384</v>
      </c>
      <c r="G18" s="30">
        <v>423</v>
      </c>
      <c r="H18" s="30">
        <v>432</v>
      </c>
      <c r="I18" s="151">
        <v>401</v>
      </c>
      <c r="J18" s="30">
        <f>SUM(J19:J31)</f>
        <v>3</v>
      </c>
      <c r="K18" s="30">
        <f>SUM(K19:K31)</f>
        <v>5</v>
      </c>
      <c r="L18" s="30">
        <f>SUM(L19:L31)</f>
        <v>8</v>
      </c>
      <c r="M18" s="30">
        <f>SUM(M19:M31)</f>
        <v>14</v>
      </c>
      <c r="N18" s="18">
        <f>SUM(N19:N34)</f>
        <v>9</v>
      </c>
      <c r="O18" s="30">
        <v>13</v>
      </c>
      <c r="P18" s="30">
        <v>23</v>
      </c>
      <c r="Q18" s="160">
        <v>25</v>
      </c>
      <c r="R18" s="40">
        <f>100*(J18/B18)</f>
        <v>37.5</v>
      </c>
      <c r="S18" s="40">
        <f>100*(K18/C18)</f>
        <v>21.739130434782609</v>
      </c>
      <c r="T18" s="40">
        <f>100*(L18/D18)</f>
        <v>2.9629629629629632</v>
      </c>
      <c r="U18" s="40">
        <f>100*(M18/E18)</f>
        <v>3.6553524804177546</v>
      </c>
      <c r="V18" s="40">
        <f>100*(N18/F18)</f>
        <v>2.34375</v>
      </c>
      <c r="W18" s="40">
        <v>3.0732860520094563</v>
      </c>
      <c r="X18" s="40">
        <v>5.3240740740740744</v>
      </c>
      <c r="Y18" s="162">
        <v>6.2344139650872821</v>
      </c>
    </row>
    <row r="19" spans="1:25" s="8" customFormat="1" ht="10.5" customHeight="1" x14ac:dyDescent="0.25">
      <c r="A19" s="94" t="s">
        <v>73</v>
      </c>
      <c r="B19" s="112">
        <v>8</v>
      </c>
      <c r="C19" s="41">
        <v>23</v>
      </c>
      <c r="D19" s="41">
        <v>17</v>
      </c>
      <c r="E19" s="41">
        <v>19</v>
      </c>
      <c r="F19" s="41">
        <v>21</v>
      </c>
      <c r="G19" s="41">
        <v>27</v>
      </c>
      <c r="H19" s="41">
        <v>28</v>
      </c>
      <c r="I19" s="149">
        <v>23</v>
      </c>
      <c r="J19" s="82">
        <v>3</v>
      </c>
      <c r="K19" s="41">
        <v>5</v>
      </c>
      <c r="L19" s="41">
        <v>2</v>
      </c>
      <c r="M19" s="41">
        <v>0</v>
      </c>
      <c r="N19" s="44">
        <v>2</v>
      </c>
      <c r="O19" s="71">
        <v>2</v>
      </c>
      <c r="P19" s="64">
        <v>2</v>
      </c>
      <c r="Q19" s="161">
        <v>4</v>
      </c>
      <c r="R19" s="28">
        <v>37.5</v>
      </c>
      <c r="S19" s="28">
        <v>21.739130434782599</v>
      </c>
      <c r="T19" s="28">
        <v>11.764705882352899</v>
      </c>
      <c r="U19" s="28">
        <v>0</v>
      </c>
      <c r="V19" s="28">
        <v>9.5238095238095202</v>
      </c>
      <c r="W19" s="28">
        <v>7.4074074074074074</v>
      </c>
      <c r="X19" s="28">
        <v>7.1428571428571423</v>
      </c>
      <c r="Y19" s="163">
        <v>17.391304347826086</v>
      </c>
    </row>
    <row r="20" spans="1:25" s="8" customFormat="1" ht="10.5" customHeight="1" x14ac:dyDescent="0.25">
      <c r="A20" s="94" t="s">
        <v>74</v>
      </c>
      <c r="B20" s="109"/>
      <c r="C20" s="51"/>
      <c r="D20" s="41">
        <v>14</v>
      </c>
      <c r="E20" s="41">
        <v>27</v>
      </c>
      <c r="F20" s="41">
        <v>13</v>
      </c>
      <c r="G20" s="41">
        <v>31</v>
      </c>
      <c r="H20" s="41">
        <v>31</v>
      </c>
      <c r="I20" s="149">
        <v>18</v>
      </c>
      <c r="J20" s="82"/>
      <c r="K20" s="76"/>
      <c r="L20" s="41">
        <v>2</v>
      </c>
      <c r="M20" s="41">
        <v>2</v>
      </c>
      <c r="N20" s="44">
        <v>0</v>
      </c>
      <c r="O20" s="71">
        <v>3</v>
      </c>
      <c r="P20" s="64">
        <v>2</v>
      </c>
      <c r="Q20" s="161">
        <v>1</v>
      </c>
      <c r="R20" s="28"/>
      <c r="S20" s="28"/>
      <c r="T20" s="28">
        <v>14.285714285714299</v>
      </c>
      <c r="U20" s="28">
        <v>7.4074074074074101</v>
      </c>
      <c r="V20" s="28">
        <v>0</v>
      </c>
      <c r="W20" s="28">
        <v>9.67741935483871</v>
      </c>
      <c r="X20" s="28">
        <v>6.4516129032258061</v>
      </c>
      <c r="Y20" s="163">
        <v>5.5555555555555554</v>
      </c>
    </row>
    <row r="21" spans="1:25" s="8" customFormat="1" ht="10.5" customHeight="1" x14ac:dyDescent="0.25">
      <c r="A21" s="94" t="s">
        <v>75</v>
      </c>
      <c r="B21" s="109"/>
      <c r="C21" s="51"/>
      <c r="D21" s="41">
        <v>16</v>
      </c>
      <c r="E21" s="41">
        <v>27</v>
      </c>
      <c r="F21" s="41">
        <v>24</v>
      </c>
      <c r="G21" s="41">
        <v>19</v>
      </c>
      <c r="H21" s="41">
        <v>17</v>
      </c>
      <c r="I21" s="149">
        <v>16</v>
      </c>
      <c r="J21" s="82"/>
      <c r="K21" s="76"/>
      <c r="L21" s="41">
        <v>1</v>
      </c>
      <c r="M21" s="41">
        <v>2</v>
      </c>
      <c r="N21" s="44">
        <v>0</v>
      </c>
      <c r="O21" s="71">
        <v>0</v>
      </c>
      <c r="P21" s="64">
        <v>3</v>
      </c>
      <c r="Q21" s="161">
        <v>2</v>
      </c>
      <c r="R21" s="28"/>
      <c r="S21" s="28"/>
      <c r="T21" s="28">
        <v>6.25</v>
      </c>
      <c r="U21" s="28">
        <v>7.4074074074074101</v>
      </c>
      <c r="V21" s="28">
        <v>0</v>
      </c>
      <c r="W21" s="28">
        <v>0</v>
      </c>
      <c r="X21" s="28">
        <v>17.647058823529413</v>
      </c>
      <c r="Y21" s="163">
        <v>12.5</v>
      </c>
    </row>
    <row r="22" spans="1:25" s="8" customFormat="1" ht="10.5" customHeight="1" x14ac:dyDescent="0.25">
      <c r="A22" s="94" t="s">
        <v>76</v>
      </c>
      <c r="B22" s="109"/>
      <c r="C22" s="51"/>
      <c r="D22" s="41">
        <v>42</v>
      </c>
      <c r="E22" s="41">
        <v>79</v>
      </c>
      <c r="F22" s="41">
        <v>77</v>
      </c>
      <c r="G22" s="41">
        <v>80</v>
      </c>
      <c r="H22" s="41">
        <v>72</v>
      </c>
      <c r="I22" s="149">
        <v>79</v>
      </c>
      <c r="J22" s="82"/>
      <c r="K22" s="76"/>
      <c r="L22" s="41">
        <v>0</v>
      </c>
      <c r="M22" s="41">
        <v>2</v>
      </c>
      <c r="N22" s="44">
        <v>2</v>
      </c>
      <c r="O22" s="71">
        <v>1</v>
      </c>
      <c r="P22" s="64">
        <v>4</v>
      </c>
      <c r="Q22" s="161">
        <v>3</v>
      </c>
      <c r="R22" s="28"/>
      <c r="S22" s="28"/>
      <c r="T22" s="28">
        <v>0</v>
      </c>
      <c r="U22" s="28">
        <v>2.5316455696202498</v>
      </c>
      <c r="V22" s="28">
        <v>2.5974025974026</v>
      </c>
      <c r="W22" s="28">
        <v>1.25</v>
      </c>
      <c r="X22" s="28">
        <v>5.5555555555555554</v>
      </c>
      <c r="Y22" s="163">
        <v>3.79746835443038</v>
      </c>
    </row>
    <row r="23" spans="1:25" s="8" customFormat="1" ht="10.5" customHeight="1" x14ac:dyDescent="0.25">
      <c r="A23" s="94" t="s">
        <v>77</v>
      </c>
      <c r="B23" s="109"/>
      <c r="C23" s="51"/>
      <c r="D23" s="41">
        <v>24</v>
      </c>
      <c r="E23" s="41">
        <v>24</v>
      </c>
      <c r="F23" s="41">
        <v>25</v>
      </c>
      <c r="G23" s="41">
        <v>25</v>
      </c>
      <c r="H23" s="41">
        <v>26</v>
      </c>
      <c r="I23" s="149">
        <v>24</v>
      </c>
      <c r="J23" s="82"/>
      <c r="K23" s="76"/>
      <c r="L23" s="41">
        <v>0</v>
      </c>
      <c r="M23" s="41">
        <v>0</v>
      </c>
      <c r="N23" s="44">
        <v>0</v>
      </c>
      <c r="O23" s="71">
        <v>1</v>
      </c>
      <c r="P23" s="64">
        <v>1</v>
      </c>
      <c r="Q23" s="161">
        <v>1</v>
      </c>
      <c r="R23" s="28"/>
      <c r="S23" s="28"/>
      <c r="T23" s="28">
        <v>0</v>
      </c>
      <c r="U23" s="28">
        <v>0</v>
      </c>
      <c r="V23" s="28">
        <v>0</v>
      </c>
      <c r="W23" s="28">
        <v>4</v>
      </c>
      <c r="X23" s="28">
        <v>3.8461538461538463</v>
      </c>
      <c r="Y23" s="163">
        <v>4.1666666666666661</v>
      </c>
    </row>
    <row r="24" spans="1:25" s="8" customFormat="1" ht="10.5" customHeight="1" x14ac:dyDescent="0.25">
      <c r="A24" s="94" t="s">
        <v>78</v>
      </c>
      <c r="B24" s="109"/>
      <c r="C24" s="51"/>
      <c r="D24" s="41">
        <v>24</v>
      </c>
      <c r="E24" s="41">
        <v>23</v>
      </c>
      <c r="F24" s="41">
        <v>28</v>
      </c>
      <c r="G24" s="41">
        <v>25</v>
      </c>
      <c r="H24" s="41">
        <v>25</v>
      </c>
      <c r="I24" s="149">
        <v>25</v>
      </c>
      <c r="J24" s="82"/>
      <c r="K24" s="76"/>
      <c r="L24" s="41">
        <v>0</v>
      </c>
      <c r="M24" s="41">
        <v>0</v>
      </c>
      <c r="N24" s="44">
        <v>0</v>
      </c>
      <c r="O24" s="71">
        <v>0</v>
      </c>
      <c r="P24" s="64">
        <v>0</v>
      </c>
      <c r="Q24" s="161">
        <v>2</v>
      </c>
      <c r="R24" s="28"/>
      <c r="S24" s="28"/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163">
        <v>8</v>
      </c>
    </row>
    <row r="25" spans="1:25" s="8" customFormat="1" ht="10.5" customHeight="1" x14ac:dyDescent="0.25">
      <c r="A25" s="94" t="s">
        <v>79</v>
      </c>
      <c r="B25" s="109"/>
      <c r="C25" s="51"/>
      <c r="D25" s="41">
        <v>23</v>
      </c>
      <c r="E25" s="41">
        <v>27</v>
      </c>
      <c r="F25" s="41">
        <v>29</v>
      </c>
      <c r="G25" s="41">
        <v>24</v>
      </c>
      <c r="H25" s="41">
        <v>25</v>
      </c>
      <c r="I25" s="149">
        <v>25</v>
      </c>
      <c r="J25" s="82"/>
      <c r="K25" s="76"/>
      <c r="L25" s="41">
        <v>1</v>
      </c>
      <c r="M25" s="41">
        <v>1</v>
      </c>
      <c r="N25" s="44">
        <v>0</v>
      </c>
      <c r="O25" s="71">
        <v>1</v>
      </c>
      <c r="P25" s="64">
        <v>1</v>
      </c>
      <c r="Q25" s="161">
        <v>0</v>
      </c>
      <c r="R25" s="28"/>
      <c r="S25" s="28"/>
      <c r="T25" s="28">
        <v>4.3478260869565206</v>
      </c>
      <c r="U25" s="28">
        <v>3.7037037037037002</v>
      </c>
      <c r="V25" s="28">
        <v>0</v>
      </c>
      <c r="W25" s="28">
        <v>4.166666666666667</v>
      </c>
      <c r="X25" s="28">
        <v>4</v>
      </c>
      <c r="Y25" s="163">
        <v>0</v>
      </c>
    </row>
    <row r="26" spans="1:25" s="8" customFormat="1" ht="10.5" customHeight="1" x14ac:dyDescent="0.25">
      <c r="A26" s="94" t="s">
        <v>80</v>
      </c>
      <c r="B26" s="109"/>
      <c r="C26" s="51"/>
      <c r="D26" s="41">
        <v>22</v>
      </c>
      <c r="E26" s="41">
        <v>28</v>
      </c>
      <c r="F26" s="41">
        <v>30</v>
      </c>
      <c r="G26" s="41">
        <v>25</v>
      </c>
      <c r="H26" s="41">
        <v>26</v>
      </c>
      <c r="I26" s="149">
        <v>25</v>
      </c>
      <c r="J26" s="82"/>
      <c r="K26" s="76"/>
      <c r="L26" s="41">
        <v>1</v>
      </c>
      <c r="M26" s="41">
        <v>2</v>
      </c>
      <c r="N26" s="44">
        <v>0</v>
      </c>
      <c r="O26" s="71">
        <v>1</v>
      </c>
      <c r="P26" s="64">
        <v>0</v>
      </c>
      <c r="Q26" s="161">
        <v>1</v>
      </c>
      <c r="R26" s="28"/>
      <c r="S26" s="28"/>
      <c r="T26" s="28">
        <v>4.5454545454545494</v>
      </c>
      <c r="U26" s="28">
        <v>7.1428571428571397</v>
      </c>
      <c r="V26" s="28">
        <v>0</v>
      </c>
      <c r="W26" s="28">
        <v>4</v>
      </c>
      <c r="X26" s="28">
        <v>0</v>
      </c>
      <c r="Y26" s="163">
        <v>4</v>
      </c>
    </row>
    <row r="27" spans="1:25" s="8" customFormat="1" ht="10.5" customHeight="1" x14ac:dyDescent="0.25">
      <c r="A27" s="94" t="s">
        <v>81</v>
      </c>
      <c r="B27" s="109"/>
      <c r="C27" s="51"/>
      <c r="D27" s="41">
        <v>25</v>
      </c>
      <c r="E27" s="41">
        <v>25</v>
      </c>
      <c r="F27" s="41">
        <v>23</v>
      </c>
      <c r="G27" s="41">
        <v>25</v>
      </c>
      <c r="H27" s="41">
        <v>26</v>
      </c>
      <c r="I27" s="149">
        <v>22</v>
      </c>
      <c r="J27" s="82"/>
      <c r="K27" s="76"/>
      <c r="L27" s="41">
        <v>0</v>
      </c>
      <c r="M27" s="41">
        <v>1</v>
      </c>
      <c r="N27" s="44">
        <v>0</v>
      </c>
      <c r="O27" s="71">
        <v>0</v>
      </c>
      <c r="P27" s="64">
        <v>1</v>
      </c>
      <c r="Q27" s="161">
        <v>0</v>
      </c>
      <c r="R27" s="28"/>
      <c r="S27" s="28"/>
      <c r="T27" s="28">
        <v>0</v>
      </c>
      <c r="U27" s="28">
        <v>4</v>
      </c>
      <c r="V27" s="28">
        <v>0</v>
      </c>
      <c r="W27" s="28">
        <v>0</v>
      </c>
      <c r="X27" s="28">
        <v>3.8461538461538463</v>
      </c>
      <c r="Y27" s="163">
        <v>0</v>
      </c>
    </row>
    <row r="28" spans="1:25" s="8" customFormat="1" ht="10.5" customHeight="1" x14ac:dyDescent="0.25">
      <c r="A28" s="94" t="s">
        <v>82</v>
      </c>
      <c r="B28" s="109"/>
      <c r="C28" s="51"/>
      <c r="D28" s="41">
        <v>26</v>
      </c>
      <c r="E28" s="41">
        <v>29</v>
      </c>
      <c r="F28" s="41"/>
      <c r="G28" s="41">
        <v>18</v>
      </c>
      <c r="H28" s="41">
        <v>20</v>
      </c>
      <c r="I28" s="149">
        <v>18</v>
      </c>
      <c r="J28" s="82"/>
      <c r="K28" s="76"/>
      <c r="L28" s="41">
        <v>0</v>
      </c>
      <c r="M28" s="41">
        <v>1</v>
      </c>
      <c r="N28" s="44"/>
      <c r="O28" s="71">
        <v>0</v>
      </c>
      <c r="P28" s="64">
        <v>1</v>
      </c>
      <c r="Q28" s="161">
        <v>0</v>
      </c>
      <c r="R28" s="28"/>
      <c r="S28" s="28"/>
      <c r="T28" s="28">
        <v>0</v>
      </c>
      <c r="U28" s="28">
        <v>3.4482758620689702</v>
      </c>
      <c r="V28" s="28">
        <v>0</v>
      </c>
      <c r="W28" s="28">
        <v>0</v>
      </c>
      <c r="X28" s="28">
        <v>5</v>
      </c>
      <c r="Y28" s="163">
        <v>0</v>
      </c>
    </row>
    <row r="29" spans="1:25" s="8" customFormat="1" ht="10.5" customHeight="1" x14ac:dyDescent="0.25">
      <c r="A29" s="94" t="s">
        <v>83</v>
      </c>
      <c r="B29" s="109"/>
      <c r="C29" s="51"/>
      <c r="D29" s="41">
        <v>33</v>
      </c>
      <c r="E29" s="41">
        <v>32</v>
      </c>
      <c r="F29" s="41">
        <v>33</v>
      </c>
      <c r="G29" s="41">
        <v>26</v>
      </c>
      <c r="H29" s="41">
        <v>22</v>
      </c>
      <c r="I29" s="149">
        <v>25</v>
      </c>
      <c r="J29" s="82"/>
      <c r="K29" s="76"/>
      <c r="L29" s="41">
        <v>1</v>
      </c>
      <c r="M29" s="41">
        <v>3</v>
      </c>
      <c r="N29" s="44">
        <v>0</v>
      </c>
      <c r="O29" s="71">
        <v>1</v>
      </c>
      <c r="P29" s="64">
        <v>1</v>
      </c>
      <c r="Q29" s="161">
        <v>4</v>
      </c>
      <c r="R29" s="28"/>
      <c r="S29" s="28"/>
      <c r="T29" s="28">
        <v>3.0303030303030303</v>
      </c>
      <c r="U29" s="28">
        <v>9.375</v>
      </c>
      <c r="V29" s="28">
        <v>0</v>
      </c>
      <c r="W29" s="28">
        <v>3.8461538461538463</v>
      </c>
      <c r="X29" s="28">
        <v>4.5454545454545459</v>
      </c>
      <c r="Y29" s="163">
        <v>16</v>
      </c>
    </row>
    <row r="30" spans="1:25" s="8" customFormat="1" ht="10.5" customHeight="1" x14ac:dyDescent="0.25">
      <c r="A30" s="94" t="s">
        <v>84</v>
      </c>
      <c r="B30" s="109"/>
      <c r="C30" s="51"/>
      <c r="D30" s="41">
        <v>4</v>
      </c>
      <c r="E30" s="41">
        <v>9</v>
      </c>
      <c r="F30" s="41">
        <v>8</v>
      </c>
      <c r="G30" s="41">
        <v>11</v>
      </c>
      <c r="H30" s="41">
        <v>9</v>
      </c>
      <c r="I30" s="149">
        <v>7</v>
      </c>
      <c r="J30" s="82"/>
      <c r="K30" s="76"/>
      <c r="L30" s="41">
        <v>0</v>
      </c>
      <c r="M30" s="41">
        <v>0</v>
      </c>
      <c r="N30" s="44">
        <v>1</v>
      </c>
      <c r="O30" s="71">
        <v>2</v>
      </c>
      <c r="P30" s="64">
        <v>0</v>
      </c>
      <c r="Q30" s="161">
        <v>1</v>
      </c>
      <c r="R30" s="28"/>
      <c r="S30" s="28"/>
      <c r="T30" s="28">
        <v>0</v>
      </c>
      <c r="U30" s="28">
        <v>0</v>
      </c>
      <c r="V30" s="28">
        <v>12.5</v>
      </c>
      <c r="W30" s="28">
        <v>18.181818181818183</v>
      </c>
      <c r="X30" s="28">
        <v>0</v>
      </c>
      <c r="Y30" s="163">
        <v>14.285714285714285</v>
      </c>
    </row>
    <row r="31" spans="1:25" s="8" customFormat="1" ht="10.5" customHeight="1" x14ac:dyDescent="0.25">
      <c r="A31" s="94" t="s">
        <v>85</v>
      </c>
      <c r="B31" s="109"/>
      <c r="C31" s="51"/>
      <c r="D31" s="51"/>
      <c r="E31" s="41">
        <v>34</v>
      </c>
      <c r="F31" s="41">
        <v>16</v>
      </c>
      <c r="G31" s="41">
        <v>33</v>
      </c>
      <c r="H31" s="41">
        <v>34</v>
      </c>
      <c r="I31" s="149">
        <v>29</v>
      </c>
      <c r="J31" s="82"/>
      <c r="K31" s="76"/>
      <c r="L31" s="54"/>
      <c r="M31" s="41">
        <v>0</v>
      </c>
      <c r="N31" s="44">
        <v>2</v>
      </c>
      <c r="O31" s="71">
        <v>0</v>
      </c>
      <c r="P31" s="64">
        <v>1</v>
      </c>
      <c r="Q31" s="161">
        <v>2</v>
      </c>
      <c r="R31" s="28"/>
      <c r="S31" s="28"/>
      <c r="T31" s="28"/>
      <c r="U31" s="28">
        <v>0</v>
      </c>
      <c r="V31" s="28">
        <v>12.5</v>
      </c>
      <c r="W31" s="28">
        <v>0</v>
      </c>
      <c r="X31" s="28">
        <v>2.9411764705882351</v>
      </c>
      <c r="Y31" s="163">
        <v>6.8965517241379306</v>
      </c>
    </row>
    <row r="32" spans="1:25" s="8" customFormat="1" ht="10.5" customHeight="1" x14ac:dyDescent="0.25">
      <c r="A32" s="94" t="s">
        <v>86</v>
      </c>
      <c r="B32" s="109"/>
      <c r="C32" s="51"/>
      <c r="D32" s="51"/>
      <c r="E32" s="41"/>
      <c r="F32" s="41">
        <v>24</v>
      </c>
      <c r="G32" s="41">
        <v>18</v>
      </c>
      <c r="H32" s="41">
        <v>31</v>
      </c>
      <c r="I32" s="149">
        <v>29</v>
      </c>
      <c r="J32" s="82"/>
      <c r="K32" s="76"/>
      <c r="L32" s="54"/>
      <c r="M32" s="41"/>
      <c r="N32" s="44">
        <v>2</v>
      </c>
      <c r="O32" s="71">
        <v>1</v>
      </c>
      <c r="P32" s="64">
        <v>4</v>
      </c>
      <c r="Q32" s="161">
        <v>2</v>
      </c>
      <c r="R32" s="28"/>
      <c r="S32" s="28"/>
      <c r="T32" s="28"/>
      <c r="U32" s="28"/>
      <c r="V32" s="28">
        <v>8.3333333333333304</v>
      </c>
      <c r="W32" s="28">
        <v>5.5555555555555554</v>
      </c>
      <c r="X32" s="28">
        <v>12.903225806451612</v>
      </c>
      <c r="Y32" s="163">
        <v>6.8965517241379306</v>
      </c>
    </row>
    <row r="33" spans="1:25" s="2" customFormat="1" ht="10.5" customHeight="1" x14ac:dyDescent="0.35">
      <c r="A33" s="94" t="s">
        <v>87</v>
      </c>
      <c r="B33" s="109"/>
      <c r="C33" s="44"/>
      <c r="D33" s="44"/>
      <c r="E33" s="44"/>
      <c r="F33" s="44">
        <v>9</v>
      </c>
      <c r="G33" s="44">
        <v>12</v>
      </c>
      <c r="H33" s="44">
        <v>15</v>
      </c>
      <c r="I33" s="152">
        <v>12</v>
      </c>
      <c r="J33" s="84"/>
      <c r="K33" s="77"/>
      <c r="L33" s="55"/>
      <c r="M33" s="44"/>
      <c r="N33" s="44">
        <v>0</v>
      </c>
      <c r="O33" s="71">
        <v>0</v>
      </c>
      <c r="P33" s="67">
        <v>1</v>
      </c>
      <c r="Q33" s="161">
        <v>0</v>
      </c>
      <c r="R33" s="28"/>
      <c r="S33" s="28"/>
      <c r="T33" s="28"/>
      <c r="U33" s="28"/>
      <c r="V33" s="28">
        <v>0</v>
      </c>
      <c r="W33" s="28">
        <v>0</v>
      </c>
      <c r="X33" s="28">
        <v>6.666666666666667</v>
      </c>
      <c r="Y33" s="163">
        <v>0</v>
      </c>
    </row>
    <row r="34" spans="1:25" s="2" customFormat="1" ht="10.5" customHeight="1" x14ac:dyDescent="0.35">
      <c r="A34" s="94" t="s">
        <v>88</v>
      </c>
      <c r="B34" s="110"/>
      <c r="C34" s="46"/>
      <c r="D34" s="46"/>
      <c r="E34" s="46"/>
      <c r="F34" s="46">
        <v>24</v>
      </c>
      <c r="G34" s="46">
        <v>24</v>
      </c>
      <c r="H34" s="46">
        <v>25</v>
      </c>
      <c r="I34" s="153">
        <v>24</v>
      </c>
      <c r="J34" s="85"/>
      <c r="K34" s="78"/>
      <c r="L34" s="56"/>
      <c r="M34" s="46"/>
      <c r="N34" s="46">
        <v>0</v>
      </c>
      <c r="O34" s="72">
        <v>0</v>
      </c>
      <c r="P34" s="68">
        <v>1</v>
      </c>
      <c r="Q34" s="161">
        <v>2</v>
      </c>
      <c r="R34" s="28"/>
      <c r="S34" s="28"/>
      <c r="T34" s="28"/>
      <c r="U34" s="28"/>
      <c r="V34" s="28">
        <v>0</v>
      </c>
      <c r="W34" s="28">
        <v>0</v>
      </c>
      <c r="X34" s="28">
        <v>4</v>
      </c>
      <c r="Y34" s="163">
        <v>8.3333333333333321</v>
      </c>
    </row>
    <row r="35" spans="1:25" s="8" customFormat="1" ht="10.5" customHeight="1" x14ac:dyDescent="0.25">
      <c r="A35" s="93" t="s">
        <v>40</v>
      </c>
      <c r="B35" s="58"/>
      <c r="C35" s="58"/>
      <c r="D35" s="18"/>
      <c r="E35" s="18"/>
      <c r="F35" s="18">
        <f>F36</f>
        <v>25</v>
      </c>
      <c r="G35" s="18">
        <v>17</v>
      </c>
      <c r="H35" s="18">
        <v>23</v>
      </c>
      <c r="I35" s="154">
        <v>6</v>
      </c>
      <c r="J35" s="18"/>
      <c r="K35" s="18"/>
      <c r="L35" s="18"/>
      <c r="M35" s="18"/>
      <c r="N35" s="18">
        <f>N36</f>
        <v>0</v>
      </c>
      <c r="O35" s="30">
        <v>1</v>
      </c>
      <c r="P35" s="18">
        <v>1</v>
      </c>
      <c r="Q35" s="160">
        <v>0</v>
      </c>
      <c r="R35" s="107"/>
      <c r="S35" s="107"/>
      <c r="T35" s="40"/>
      <c r="U35" s="40"/>
      <c r="V35" s="40">
        <f>100*(N35/F35)</f>
        <v>0</v>
      </c>
      <c r="W35" s="40">
        <v>5.882352941176471</v>
      </c>
      <c r="X35" s="40">
        <v>4.3478260869565215</v>
      </c>
      <c r="Y35" s="162">
        <v>0</v>
      </c>
    </row>
    <row r="36" spans="1:25" s="2" customFormat="1" ht="10.5" customHeight="1" x14ac:dyDescent="0.35">
      <c r="A36" s="94" t="s">
        <v>89</v>
      </c>
      <c r="B36" s="114"/>
      <c r="C36" s="48"/>
      <c r="D36" s="48"/>
      <c r="E36" s="48"/>
      <c r="F36" s="48">
        <v>25</v>
      </c>
      <c r="G36" s="48">
        <v>17</v>
      </c>
      <c r="H36" s="48">
        <v>23</v>
      </c>
      <c r="I36" s="155">
        <v>6</v>
      </c>
      <c r="J36" s="86"/>
      <c r="K36" s="79"/>
      <c r="L36" s="57"/>
      <c r="M36" s="48"/>
      <c r="N36" s="48">
        <v>0</v>
      </c>
      <c r="O36" s="74">
        <v>1</v>
      </c>
      <c r="P36" s="69">
        <v>1</v>
      </c>
      <c r="Q36" s="161">
        <v>0</v>
      </c>
      <c r="R36" s="28"/>
      <c r="S36" s="28"/>
      <c r="T36" s="28"/>
      <c r="U36" s="28"/>
      <c r="V36" s="28">
        <v>0</v>
      </c>
      <c r="W36" s="28">
        <v>5.882352941176471</v>
      </c>
      <c r="X36" s="28">
        <v>4.3478260869565215</v>
      </c>
      <c r="Y36" s="163">
        <v>0</v>
      </c>
    </row>
    <row r="37" spans="1:25" s="8" customFormat="1" ht="10.5" customHeight="1" x14ac:dyDescent="0.25">
      <c r="A37" s="93" t="s">
        <v>42</v>
      </c>
      <c r="B37" s="58"/>
      <c r="C37" s="58"/>
      <c r="D37" s="18">
        <f>D38</f>
        <v>12</v>
      </c>
      <c r="E37" s="18">
        <f>E38</f>
        <v>21</v>
      </c>
      <c r="F37" s="18">
        <f>F38</f>
        <v>16</v>
      </c>
      <c r="G37" s="18">
        <v>23</v>
      </c>
      <c r="H37" s="18">
        <v>23</v>
      </c>
      <c r="I37" s="154">
        <v>22</v>
      </c>
      <c r="J37" s="18"/>
      <c r="K37" s="18"/>
      <c r="L37" s="18">
        <f>L38</f>
        <v>1</v>
      </c>
      <c r="M37" s="18">
        <f>M38</f>
        <v>1</v>
      </c>
      <c r="N37" s="18">
        <f>N38</f>
        <v>1</v>
      </c>
      <c r="O37" s="30">
        <v>2</v>
      </c>
      <c r="P37" s="18">
        <v>2</v>
      </c>
      <c r="Q37" s="160">
        <v>2</v>
      </c>
      <c r="R37" s="107"/>
      <c r="S37" s="107"/>
      <c r="T37" s="40">
        <f>T38</f>
        <v>8.3333333333333304</v>
      </c>
      <c r="U37" s="40">
        <v>4.7619047619047619</v>
      </c>
      <c r="V37" s="40">
        <v>6.25</v>
      </c>
      <c r="W37" s="40">
        <v>8.695652173913043</v>
      </c>
      <c r="X37" s="40">
        <v>8.695652173913043</v>
      </c>
      <c r="Y37" s="162">
        <v>9.0909090909090917</v>
      </c>
    </row>
    <row r="38" spans="1:25" s="2" customFormat="1" ht="10.5" customHeight="1" x14ac:dyDescent="0.35">
      <c r="A38" s="94" t="s">
        <v>90</v>
      </c>
      <c r="B38" s="114"/>
      <c r="C38" s="48"/>
      <c r="D38" s="48">
        <v>12</v>
      </c>
      <c r="E38" s="48">
        <v>21</v>
      </c>
      <c r="F38" s="48">
        <v>16</v>
      </c>
      <c r="G38" s="48">
        <v>23</v>
      </c>
      <c r="H38" s="48">
        <v>23</v>
      </c>
      <c r="I38" s="155">
        <v>22</v>
      </c>
      <c r="J38" s="86"/>
      <c r="K38" s="79"/>
      <c r="L38" s="47">
        <v>1</v>
      </c>
      <c r="M38" s="48">
        <v>1</v>
      </c>
      <c r="N38" s="48">
        <v>1</v>
      </c>
      <c r="O38" s="74">
        <v>2</v>
      </c>
      <c r="P38" s="69">
        <v>2</v>
      </c>
      <c r="Q38" s="161">
        <v>2</v>
      </c>
      <c r="R38" s="28"/>
      <c r="S38" s="28"/>
      <c r="T38" s="28">
        <v>8.3333333333333304</v>
      </c>
      <c r="U38" s="28">
        <v>4.7619047619047619</v>
      </c>
      <c r="V38" s="28">
        <v>6.25</v>
      </c>
      <c r="W38" s="28">
        <v>8.695652173913043</v>
      </c>
      <c r="X38" s="28">
        <v>8.695652173913043</v>
      </c>
      <c r="Y38" s="163">
        <v>9.0909090909090917</v>
      </c>
    </row>
    <row r="39" spans="1:25" s="8" customFormat="1" ht="10.5" customHeight="1" x14ac:dyDescent="0.25">
      <c r="A39" s="93" t="s">
        <v>44</v>
      </c>
      <c r="B39" s="18">
        <f>B40+B43</f>
        <v>37</v>
      </c>
      <c r="C39" s="18">
        <f>C40+C43</f>
        <v>49</v>
      </c>
      <c r="D39" s="18">
        <f>D40+D43</f>
        <v>49</v>
      </c>
      <c r="E39" s="18">
        <f>E40+E43</f>
        <v>51</v>
      </c>
      <c r="F39" s="18">
        <f>F40+F43</f>
        <v>67</v>
      </c>
      <c r="G39" s="18">
        <v>90</v>
      </c>
      <c r="H39" s="18">
        <v>21</v>
      </c>
      <c r="I39" s="154">
        <v>26</v>
      </c>
      <c r="J39" s="18">
        <f>J40+J43</f>
        <v>1</v>
      </c>
      <c r="K39" s="18">
        <f>K40+K43</f>
        <v>5</v>
      </c>
      <c r="L39" s="30">
        <f>L40+L43</f>
        <v>3</v>
      </c>
      <c r="M39" s="18">
        <f>M40+M43</f>
        <v>3</v>
      </c>
      <c r="N39" s="18">
        <f>N40+N43</f>
        <v>5</v>
      </c>
      <c r="O39" s="30">
        <v>5</v>
      </c>
      <c r="P39" s="18">
        <v>4</v>
      </c>
      <c r="Q39" s="160">
        <v>1</v>
      </c>
      <c r="R39" s="40">
        <f>100*(J39/B39)</f>
        <v>2.7027027027027026</v>
      </c>
      <c r="S39" s="40">
        <f>100*(K39/C39)</f>
        <v>10.204081632653061</v>
      </c>
      <c r="T39" s="40">
        <f>100*(L39/D39)</f>
        <v>6.1224489795918364</v>
      </c>
      <c r="U39" s="40">
        <f>100*(M39/E39)</f>
        <v>5.8823529411764701</v>
      </c>
      <c r="V39" s="40">
        <f>100*(N39/F39)</f>
        <v>7.4626865671641784</v>
      </c>
      <c r="W39" s="40">
        <v>5.5555555555555554</v>
      </c>
      <c r="X39" s="40">
        <v>19.047619047619047</v>
      </c>
      <c r="Y39" s="162">
        <v>3.8461538461538463</v>
      </c>
    </row>
    <row r="40" spans="1:25" s="2" customFormat="1" ht="10.5" customHeight="1" x14ac:dyDescent="0.35">
      <c r="A40" s="95" t="s">
        <v>91</v>
      </c>
      <c r="B40" s="115">
        <v>37</v>
      </c>
      <c r="C40" s="43">
        <v>49</v>
      </c>
      <c r="D40" s="43">
        <v>38</v>
      </c>
      <c r="E40" s="43">
        <v>43</v>
      </c>
      <c r="F40" s="43">
        <v>58</v>
      </c>
      <c r="G40" s="43">
        <v>66</v>
      </c>
      <c r="H40" s="43" t="s">
        <v>92</v>
      </c>
      <c r="I40" s="148"/>
      <c r="J40" s="87">
        <v>1</v>
      </c>
      <c r="K40" s="52">
        <v>5</v>
      </c>
      <c r="L40" s="32">
        <v>2</v>
      </c>
      <c r="M40" s="43">
        <v>2</v>
      </c>
      <c r="N40" s="43">
        <v>5</v>
      </c>
      <c r="O40" s="73">
        <v>1</v>
      </c>
      <c r="P40" s="63" t="s">
        <v>92</v>
      </c>
      <c r="Q40" s="161"/>
      <c r="R40" s="28">
        <v>2.7027027027027</v>
      </c>
      <c r="S40" s="28">
        <v>10.204081632653061</v>
      </c>
      <c r="T40" s="28">
        <v>5.2631578947368398</v>
      </c>
      <c r="U40" s="28">
        <v>4.6511627906976747</v>
      </c>
      <c r="V40" s="28">
        <v>8.620689655172411</v>
      </c>
      <c r="W40" s="28">
        <v>1.5151515151515151</v>
      </c>
      <c r="X40" s="28" t="s">
        <v>92</v>
      </c>
      <c r="Y40" s="163"/>
    </row>
    <row r="41" spans="1:25" s="2" customFormat="1" ht="10.5" customHeight="1" x14ac:dyDescent="0.35">
      <c r="A41" s="94" t="s">
        <v>93</v>
      </c>
      <c r="B41" s="109"/>
      <c r="C41" s="44"/>
      <c r="D41" s="44"/>
      <c r="E41" s="44"/>
      <c r="F41" s="44"/>
      <c r="G41" s="44">
        <v>14</v>
      </c>
      <c r="H41" s="44">
        <v>12</v>
      </c>
      <c r="I41" s="152">
        <v>6</v>
      </c>
      <c r="J41" s="88"/>
      <c r="K41" s="77"/>
      <c r="L41" s="41"/>
      <c r="M41" s="44"/>
      <c r="N41" s="44"/>
      <c r="O41" s="71">
        <v>2</v>
      </c>
      <c r="P41" s="64">
        <v>3</v>
      </c>
      <c r="Q41" s="161">
        <v>1</v>
      </c>
      <c r="R41" s="28"/>
      <c r="S41" s="28"/>
      <c r="T41" s="28"/>
      <c r="U41" s="28"/>
      <c r="V41" s="28"/>
      <c r="W41" s="28">
        <v>14.285714285714286</v>
      </c>
      <c r="X41" s="28">
        <v>25</v>
      </c>
      <c r="Y41" s="163">
        <v>16.666666666666664</v>
      </c>
    </row>
    <row r="42" spans="1:25" s="2" customFormat="1" ht="10.5" customHeight="1" x14ac:dyDescent="0.35">
      <c r="A42" s="94" t="s">
        <v>94</v>
      </c>
      <c r="B42" s="109"/>
      <c r="C42" s="44"/>
      <c r="D42" s="44"/>
      <c r="E42" s="44"/>
      <c r="F42" s="44"/>
      <c r="G42" s="44"/>
      <c r="H42" s="44" t="s">
        <v>92</v>
      </c>
      <c r="I42" s="152">
        <v>10</v>
      </c>
      <c r="J42" s="88"/>
      <c r="K42" s="77"/>
      <c r="L42" s="41"/>
      <c r="M42" s="44"/>
      <c r="N42" s="44"/>
      <c r="O42" s="71"/>
      <c r="P42" s="64" t="s">
        <v>92</v>
      </c>
      <c r="Q42" s="161">
        <v>0</v>
      </c>
      <c r="R42" s="28"/>
      <c r="S42" s="28"/>
      <c r="T42" s="28"/>
      <c r="U42" s="28"/>
      <c r="V42" s="28"/>
      <c r="W42" s="28"/>
      <c r="X42" s="28" t="s">
        <v>92</v>
      </c>
      <c r="Y42" s="163">
        <v>0</v>
      </c>
    </row>
    <row r="43" spans="1:25" s="8" customFormat="1" ht="10.5" customHeight="1" x14ac:dyDescent="0.25">
      <c r="A43" s="97" t="s">
        <v>95</v>
      </c>
      <c r="B43" s="110"/>
      <c r="C43" s="46"/>
      <c r="D43" s="46">
        <v>11</v>
      </c>
      <c r="E43" s="46">
        <v>8</v>
      </c>
      <c r="F43" s="46">
        <v>9</v>
      </c>
      <c r="G43" s="46">
        <v>10</v>
      </c>
      <c r="H43" s="46">
        <v>9</v>
      </c>
      <c r="I43" s="153">
        <v>10</v>
      </c>
      <c r="J43" s="85"/>
      <c r="K43" s="78"/>
      <c r="L43" s="33">
        <v>1</v>
      </c>
      <c r="M43" s="46">
        <v>1</v>
      </c>
      <c r="N43" s="46">
        <v>0</v>
      </c>
      <c r="O43" s="72">
        <v>2</v>
      </c>
      <c r="P43" s="68">
        <v>1</v>
      </c>
      <c r="Q43" s="161">
        <v>0</v>
      </c>
      <c r="R43" s="28"/>
      <c r="S43" s="28"/>
      <c r="T43" s="28">
        <v>9.0909090909090917</v>
      </c>
      <c r="U43" s="28">
        <v>12.5</v>
      </c>
      <c r="V43" s="28">
        <v>0</v>
      </c>
      <c r="W43" s="28">
        <v>20</v>
      </c>
      <c r="X43" s="28">
        <v>11.111111111111111</v>
      </c>
      <c r="Y43" s="163">
        <v>0</v>
      </c>
    </row>
    <row r="44" spans="1:25" s="2" customFormat="1" ht="10.5" customHeight="1" x14ac:dyDescent="0.35">
      <c r="A44" s="93" t="s">
        <v>57</v>
      </c>
      <c r="B44" s="18">
        <f>B45+B46+B47</f>
        <v>19</v>
      </c>
      <c r="C44" s="18">
        <f>C45+C46+C47</f>
        <v>16</v>
      </c>
      <c r="D44" s="18">
        <f>D45+D46+D47</f>
        <v>32</v>
      </c>
      <c r="E44" s="18">
        <v>15</v>
      </c>
      <c r="F44" s="18">
        <v>39</v>
      </c>
      <c r="G44" s="18">
        <v>66</v>
      </c>
      <c r="H44" s="18">
        <v>65</v>
      </c>
      <c r="I44" s="154">
        <v>71</v>
      </c>
      <c r="J44" s="18">
        <f>J45+J46+J47</f>
        <v>0</v>
      </c>
      <c r="K44" s="18">
        <f>K45+K46+K47</f>
        <v>1</v>
      </c>
      <c r="L44" s="30">
        <f>L45+L46+L47</f>
        <v>3</v>
      </c>
      <c r="M44" s="18">
        <v>0</v>
      </c>
      <c r="N44" s="18">
        <v>4</v>
      </c>
      <c r="O44" s="30">
        <v>3</v>
      </c>
      <c r="P44" s="18">
        <v>5</v>
      </c>
      <c r="Q44" s="160">
        <v>2</v>
      </c>
      <c r="R44" s="34">
        <v>0</v>
      </c>
      <c r="S44" s="107">
        <f>100*(K44/C44)</f>
        <v>6.25</v>
      </c>
      <c r="T44" s="107">
        <f>100*(L44/D44)</f>
        <v>9.375</v>
      </c>
      <c r="U44" s="34">
        <v>0</v>
      </c>
      <c r="V44" s="40">
        <v>10.256410256410255</v>
      </c>
      <c r="W44" s="40">
        <v>4.5454545454545459</v>
      </c>
      <c r="X44" s="40">
        <v>7.6923076923076925</v>
      </c>
      <c r="Y44" s="162">
        <v>2.8169014084507045</v>
      </c>
    </row>
    <row r="45" spans="1:25" s="8" customFormat="1" ht="10.5" customHeight="1" x14ac:dyDescent="0.25">
      <c r="A45" s="94" t="s">
        <v>96</v>
      </c>
      <c r="B45" s="115">
        <v>19</v>
      </c>
      <c r="C45" s="43">
        <v>16</v>
      </c>
      <c r="D45" s="43">
        <v>9</v>
      </c>
      <c r="E45" s="43" t="s">
        <v>97</v>
      </c>
      <c r="F45" s="43">
        <v>8</v>
      </c>
      <c r="G45" s="43">
        <v>28</v>
      </c>
      <c r="H45" s="43">
        <v>33</v>
      </c>
      <c r="I45" s="148">
        <v>36</v>
      </c>
      <c r="J45" s="87">
        <v>0</v>
      </c>
      <c r="K45" s="52">
        <v>1</v>
      </c>
      <c r="L45" s="32">
        <v>0</v>
      </c>
      <c r="M45" s="44" t="s">
        <v>97</v>
      </c>
      <c r="N45" s="43">
        <v>2</v>
      </c>
      <c r="O45" s="73">
        <v>1</v>
      </c>
      <c r="P45" s="66">
        <v>2</v>
      </c>
      <c r="Q45" s="161">
        <v>0</v>
      </c>
      <c r="R45" s="28">
        <v>0</v>
      </c>
      <c r="S45" s="28">
        <v>6.25</v>
      </c>
      <c r="T45" s="28">
        <v>0</v>
      </c>
      <c r="U45" s="28" t="s">
        <v>97</v>
      </c>
      <c r="V45" s="28">
        <v>25</v>
      </c>
      <c r="W45" s="28">
        <v>3.5714285714285716</v>
      </c>
      <c r="X45" s="28">
        <v>6.0606060606060606</v>
      </c>
      <c r="Y45" s="163">
        <v>0</v>
      </c>
    </row>
    <row r="46" spans="1:25" s="2" customFormat="1" ht="10.5" customHeight="1" x14ac:dyDescent="0.35">
      <c r="A46" s="94" t="s">
        <v>98</v>
      </c>
      <c r="B46" s="109"/>
      <c r="C46" s="53"/>
      <c r="D46" s="44">
        <v>10</v>
      </c>
      <c r="E46" s="44" t="s">
        <v>97</v>
      </c>
      <c r="F46" s="44">
        <v>9</v>
      </c>
      <c r="G46" s="44">
        <v>17</v>
      </c>
      <c r="H46" s="44">
        <v>11</v>
      </c>
      <c r="I46" s="152">
        <v>8</v>
      </c>
      <c r="J46" s="84"/>
      <c r="K46" s="80"/>
      <c r="L46" s="41">
        <v>0</v>
      </c>
      <c r="M46" s="44" t="s">
        <v>97</v>
      </c>
      <c r="N46" s="44">
        <v>1</v>
      </c>
      <c r="O46" s="71">
        <v>0</v>
      </c>
      <c r="P46" s="64">
        <v>1</v>
      </c>
      <c r="Q46" s="161">
        <v>1</v>
      </c>
      <c r="R46" s="28"/>
      <c r="S46" s="28"/>
      <c r="T46" s="28">
        <v>0</v>
      </c>
      <c r="U46" s="28" t="s">
        <v>97</v>
      </c>
      <c r="V46" s="28">
        <v>11.1111111111111</v>
      </c>
      <c r="W46" s="28">
        <v>0</v>
      </c>
      <c r="X46" s="28">
        <v>9.0909090909090917</v>
      </c>
      <c r="Y46" s="163">
        <v>12.5</v>
      </c>
    </row>
    <row r="47" spans="1:25" s="2" customFormat="1" ht="10.5" customHeight="1" x14ac:dyDescent="0.35">
      <c r="A47" s="94" t="s">
        <v>99</v>
      </c>
      <c r="B47" s="109"/>
      <c r="C47" s="53"/>
      <c r="D47" s="44">
        <v>13</v>
      </c>
      <c r="E47" s="44">
        <v>15</v>
      </c>
      <c r="F47" s="44">
        <v>13</v>
      </c>
      <c r="G47" s="44">
        <v>9</v>
      </c>
      <c r="H47" s="44">
        <v>9</v>
      </c>
      <c r="I47" s="152">
        <v>13</v>
      </c>
      <c r="J47" s="84"/>
      <c r="K47" s="80"/>
      <c r="L47" s="41">
        <v>3</v>
      </c>
      <c r="M47" s="44">
        <v>0</v>
      </c>
      <c r="N47" s="44">
        <v>0</v>
      </c>
      <c r="O47" s="71">
        <v>1</v>
      </c>
      <c r="P47" s="64">
        <v>1</v>
      </c>
      <c r="Q47" s="161">
        <v>0</v>
      </c>
      <c r="R47" s="28"/>
      <c r="S47" s="28"/>
      <c r="T47" s="28">
        <v>23.076923076923102</v>
      </c>
      <c r="U47" s="28">
        <v>0</v>
      </c>
      <c r="V47" s="28">
        <v>0</v>
      </c>
      <c r="W47" s="28">
        <v>11.111111111111111</v>
      </c>
      <c r="X47" s="28">
        <v>11.111111111111111</v>
      </c>
      <c r="Y47" s="163">
        <v>0</v>
      </c>
    </row>
    <row r="48" spans="1:25" s="2" customFormat="1" ht="10.5" customHeight="1" x14ac:dyDescent="0.35">
      <c r="A48" s="94" t="s">
        <v>100</v>
      </c>
      <c r="B48" s="109"/>
      <c r="C48" s="53"/>
      <c r="D48" s="44"/>
      <c r="E48" s="44"/>
      <c r="F48" s="44">
        <v>9</v>
      </c>
      <c r="G48" s="44">
        <v>3</v>
      </c>
      <c r="H48" s="44">
        <v>6</v>
      </c>
      <c r="I48" s="152">
        <v>9</v>
      </c>
      <c r="J48" s="89"/>
      <c r="K48" s="50"/>
      <c r="L48" s="41"/>
      <c r="M48" s="44"/>
      <c r="N48" s="44">
        <v>1</v>
      </c>
      <c r="O48" s="71">
        <v>1</v>
      </c>
      <c r="P48" s="64">
        <v>1</v>
      </c>
      <c r="Q48" s="161">
        <v>1</v>
      </c>
      <c r="R48" s="28"/>
      <c r="S48" s="28"/>
      <c r="T48" s="28"/>
      <c r="U48" s="28"/>
      <c r="V48" s="28">
        <v>11.1111111111111</v>
      </c>
      <c r="W48" s="28">
        <v>33.333333333333336</v>
      </c>
      <c r="X48" s="28">
        <v>16.666666666666664</v>
      </c>
      <c r="Y48" s="163">
        <v>11.111111111111111</v>
      </c>
    </row>
    <row r="49" spans="1:25" s="2" customFormat="1" ht="10.5" customHeight="1" x14ac:dyDescent="0.35">
      <c r="A49" s="96" t="s">
        <v>101</v>
      </c>
      <c r="B49" s="109"/>
      <c r="C49" s="53"/>
      <c r="D49" s="44"/>
      <c r="E49" s="44"/>
      <c r="F49" s="44"/>
      <c r="G49" s="44">
        <v>9</v>
      </c>
      <c r="H49" s="44">
        <v>6</v>
      </c>
      <c r="I49" s="152">
        <v>5</v>
      </c>
      <c r="J49" s="89"/>
      <c r="K49" s="50"/>
      <c r="L49" s="41"/>
      <c r="M49" s="44"/>
      <c r="N49" s="44"/>
      <c r="O49" s="71">
        <v>0</v>
      </c>
      <c r="P49" s="64">
        <v>0</v>
      </c>
      <c r="Q49" s="161">
        <v>0</v>
      </c>
      <c r="R49" s="28"/>
      <c r="S49" s="28"/>
      <c r="T49" s="28"/>
      <c r="U49" s="28"/>
      <c r="V49" s="28"/>
      <c r="W49" s="28">
        <v>0</v>
      </c>
      <c r="X49" s="28">
        <v>0</v>
      </c>
      <c r="Y49" s="163">
        <v>0</v>
      </c>
    </row>
    <row r="50" spans="1:25" s="2" customFormat="1" ht="10.5" customHeight="1" x14ac:dyDescent="0.35">
      <c r="A50" s="93" t="s">
        <v>61</v>
      </c>
      <c r="B50" s="58"/>
      <c r="C50" s="58"/>
      <c r="D50" s="58">
        <v>10</v>
      </c>
      <c r="E50" s="58"/>
      <c r="F50" s="18">
        <f>F51</f>
        <v>9</v>
      </c>
      <c r="G50" s="18">
        <v>6</v>
      </c>
      <c r="H50" s="18">
        <v>18</v>
      </c>
      <c r="I50" s="154">
        <v>20</v>
      </c>
      <c r="J50" s="18"/>
      <c r="K50" s="18"/>
      <c r="L50" s="30">
        <v>0</v>
      </c>
      <c r="M50" s="18"/>
      <c r="N50" s="18">
        <f>N51</f>
        <v>1</v>
      </c>
      <c r="O50" s="30">
        <v>1</v>
      </c>
      <c r="P50" s="18">
        <v>3</v>
      </c>
      <c r="Q50" s="160">
        <v>3</v>
      </c>
      <c r="R50" s="107"/>
      <c r="S50" s="107"/>
      <c r="T50" s="34">
        <v>0</v>
      </c>
      <c r="U50" s="107"/>
      <c r="V50" s="40">
        <f>100*(N50/F50)</f>
        <v>11.111111111111111</v>
      </c>
      <c r="W50" s="40">
        <v>16.666666666666668</v>
      </c>
      <c r="X50" s="40">
        <v>16.666666666666664</v>
      </c>
      <c r="Y50" s="162">
        <v>15</v>
      </c>
    </row>
    <row r="51" spans="1:25" s="2" customFormat="1" ht="10.5" customHeight="1" x14ac:dyDescent="0.35">
      <c r="A51" s="94" t="s">
        <v>102</v>
      </c>
      <c r="B51" s="114"/>
      <c r="C51" s="53"/>
      <c r="D51" s="44">
        <v>10</v>
      </c>
      <c r="E51" s="43" t="s">
        <v>97</v>
      </c>
      <c r="F51" s="44">
        <v>9</v>
      </c>
      <c r="G51" s="44">
        <v>6</v>
      </c>
      <c r="H51" s="44">
        <v>18</v>
      </c>
      <c r="I51" s="152">
        <v>20</v>
      </c>
      <c r="J51" s="84"/>
      <c r="K51" s="80"/>
      <c r="L51" s="41">
        <v>0</v>
      </c>
      <c r="M51" s="43" t="s">
        <v>97</v>
      </c>
      <c r="N51" s="44">
        <v>1</v>
      </c>
      <c r="O51" s="71">
        <v>1</v>
      </c>
      <c r="P51" s="64">
        <v>3</v>
      </c>
      <c r="Q51" s="161">
        <v>3</v>
      </c>
      <c r="R51" s="28"/>
      <c r="S51" s="28"/>
      <c r="T51" s="28">
        <v>0</v>
      </c>
      <c r="U51" s="28" t="s">
        <v>97</v>
      </c>
      <c r="V51" s="28">
        <v>11.1111111111111</v>
      </c>
      <c r="W51" s="28">
        <v>16.666666666666668</v>
      </c>
      <c r="X51" s="28">
        <v>16.666666666666664</v>
      </c>
      <c r="Y51" s="163">
        <v>15</v>
      </c>
    </row>
    <row r="52" spans="1:25" s="2" customFormat="1" ht="10.5" customHeight="1" x14ac:dyDescent="0.35">
      <c r="A52" s="93" t="s">
        <v>63</v>
      </c>
      <c r="B52" s="18">
        <f>B53+B55+B54</f>
        <v>17</v>
      </c>
      <c r="C52" s="18">
        <f>C53+C55+C54</f>
        <v>43</v>
      </c>
      <c r="D52" s="18">
        <f>D53+D55+D54</f>
        <v>35</v>
      </c>
      <c r="E52" s="18">
        <f>E53+E55+E54</f>
        <v>43</v>
      </c>
      <c r="F52" s="18">
        <f>F53+F55+F54</f>
        <v>56</v>
      </c>
      <c r="G52" s="18">
        <v>53</v>
      </c>
      <c r="H52" s="18">
        <v>70</v>
      </c>
      <c r="I52" s="154">
        <v>66</v>
      </c>
      <c r="J52" s="18">
        <f>J53+J55+J54</f>
        <v>3</v>
      </c>
      <c r="K52" s="18">
        <f>K53+K55+K54</f>
        <v>3</v>
      </c>
      <c r="L52" s="30">
        <f>L53+L55+L54</f>
        <v>5</v>
      </c>
      <c r="M52" s="18">
        <f>M53+M55+M54</f>
        <v>5</v>
      </c>
      <c r="N52" s="18">
        <f>N53+N55+N54</f>
        <v>8</v>
      </c>
      <c r="O52" s="30">
        <v>6</v>
      </c>
      <c r="P52" s="18">
        <v>18</v>
      </c>
      <c r="Q52" s="160">
        <v>14</v>
      </c>
      <c r="R52" s="40">
        <f>100*(J52/B52)</f>
        <v>17.647058823529413</v>
      </c>
      <c r="S52" s="40">
        <f>100*(K52/C52)</f>
        <v>6.9767441860465116</v>
      </c>
      <c r="T52" s="40">
        <f>100*(L52/D52)</f>
        <v>14.285714285714285</v>
      </c>
      <c r="U52" s="40">
        <f>100*(M52/E52)</f>
        <v>11.627906976744185</v>
      </c>
      <c r="V52" s="40">
        <f>100*(N52/F52)</f>
        <v>14.285714285714285</v>
      </c>
      <c r="W52" s="40">
        <v>11.320754716981131</v>
      </c>
      <c r="X52" s="40">
        <v>25.714285714285712</v>
      </c>
      <c r="Y52" s="162">
        <v>21.212121212121211</v>
      </c>
    </row>
    <row r="53" spans="1:25" s="2" customFormat="1" ht="10.5" customHeight="1" x14ac:dyDescent="0.35">
      <c r="A53" s="94" t="s">
        <v>103</v>
      </c>
      <c r="B53" s="115">
        <v>17</v>
      </c>
      <c r="C53" s="43">
        <v>13</v>
      </c>
      <c r="D53" s="43">
        <v>7</v>
      </c>
      <c r="E53" s="43">
        <v>18</v>
      </c>
      <c r="F53" s="43">
        <v>25</v>
      </c>
      <c r="G53" s="43">
        <v>24</v>
      </c>
      <c r="H53" s="43">
        <v>20</v>
      </c>
      <c r="I53" s="148">
        <v>11</v>
      </c>
      <c r="J53" s="87">
        <v>3</v>
      </c>
      <c r="K53" s="52">
        <v>0</v>
      </c>
      <c r="L53" s="32">
        <v>1</v>
      </c>
      <c r="M53" s="43">
        <v>3</v>
      </c>
      <c r="N53" s="43">
        <v>1</v>
      </c>
      <c r="O53" s="73">
        <v>3</v>
      </c>
      <c r="P53" s="63">
        <v>2</v>
      </c>
      <c r="Q53" s="161">
        <v>3</v>
      </c>
      <c r="R53" s="28">
        <v>17.647058823529399</v>
      </c>
      <c r="S53" s="28">
        <v>0</v>
      </c>
      <c r="T53" s="28">
        <v>14.285714285714299</v>
      </c>
      <c r="U53" s="28">
        <v>16.6666666666667</v>
      </c>
      <c r="V53" s="28">
        <v>4</v>
      </c>
      <c r="W53" s="28">
        <v>12.5</v>
      </c>
      <c r="X53" s="28">
        <v>10</v>
      </c>
      <c r="Y53" s="163">
        <v>27.27272727272727</v>
      </c>
    </row>
    <row r="54" spans="1:25" s="2" customFormat="1" ht="10.5" customHeight="1" x14ac:dyDescent="0.35">
      <c r="A54" s="94" t="s">
        <v>104</v>
      </c>
      <c r="B54" s="109"/>
      <c r="C54" s="53">
        <v>15</v>
      </c>
      <c r="D54" s="44">
        <v>9</v>
      </c>
      <c r="E54" s="44">
        <v>4</v>
      </c>
      <c r="F54" s="44">
        <v>9</v>
      </c>
      <c r="G54" s="44">
        <v>10</v>
      </c>
      <c r="H54" s="44">
        <v>12</v>
      </c>
      <c r="I54" s="152">
        <v>11</v>
      </c>
      <c r="J54" s="84"/>
      <c r="K54" s="80">
        <v>2</v>
      </c>
      <c r="L54" s="41">
        <v>1</v>
      </c>
      <c r="M54" s="44">
        <v>1</v>
      </c>
      <c r="N54" s="44">
        <v>2</v>
      </c>
      <c r="O54" s="71">
        <v>0</v>
      </c>
      <c r="P54" s="64">
        <v>3</v>
      </c>
      <c r="Q54" s="161">
        <v>4</v>
      </c>
      <c r="R54" s="28">
        <v>0</v>
      </c>
      <c r="S54" s="28">
        <v>13.3333333333333</v>
      </c>
      <c r="T54" s="28">
        <v>11.1111111111111</v>
      </c>
      <c r="U54" s="28">
        <v>25</v>
      </c>
      <c r="V54" s="28">
        <v>22.2222222222222</v>
      </c>
      <c r="W54" s="28">
        <v>0</v>
      </c>
      <c r="X54" s="28">
        <v>25</v>
      </c>
      <c r="Y54" s="163">
        <v>36.363636363636367</v>
      </c>
    </row>
    <row r="55" spans="1:25" s="2" customFormat="1" ht="10.5" customHeight="1" x14ac:dyDescent="0.35">
      <c r="A55" s="94" t="s">
        <v>105</v>
      </c>
      <c r="B55" s="109"/>
      <c r="C55" s="53">
        <v>15</v>
      </c>
      <c r="D55" s="44">
        <v>19</v>
      </c>
      <c r="E55" s="44">
        <v>21</v>
      </c>
      <c r="F55" s="44">
        <v>22</v>
      </c>
      <c r="G55" s="44">
        <v>19</v>
      </c>
      <c r="H55" s="44">
        <v>38</v>
      </c>
      <c r="I55" s="152"/>
      <c r="J55" s="84"/>
      <c r="K55" s="80">
        <v>1</v>
      </c>
      <c r="L55" s="41">
        <v>3</v>
      </c>
      <c r="M55" s="44">
        <v>1</v>
      </c>
      <c r="N55" s="44">
        <v>5</v>
      </c>
      <c r="O55" s="71">
        <v>3</v>
      </c>
      <c r="P55" s="64">
        <v>13</v>
      </c>
      <c r="Q55" s="161"/>
      <c r="R55" s="28">
        <v>0</v>
      </c>
      <c r="S55" s="28">
        <v>6.6666666666666696</v>
      </c>
      <c r="T55" s="28">
        <v>15.789473684210501</v>
      </c>
      <c r="U55" s="28">
        <v>4.7619047619047601</v>
      </c>
      <c r="V55" s="28">
        <v>22.727272727272698</v>
      </c>
      <c r="W55" s="28">
        <v>15.789473684210526</v>
      </c>
      <c r="X55" s="28">
        <v>34.210526315789473</v>
      </c>
      <c r="Y55" s="163"/>
    </row>
    <row r="56" spans="1:25" s="2" customFormat="1" ht="9" customHeight="1" x14ac:dyDescent="0.35">
      <c r="A56" s="94" t="s">
        <v>106</v>
      </c>
      <c r="B56" s="109"/>
      <c r="C56" s="53"/>
      <c r="D56" s="44"/>
      <c r="E56" s="44"/>
      <c r="F56" s="44"/>
      <c r="G56" s="44"/>
      <c r="H56" s="44" t="s">
        <v>92</v>
      </c>
      <c r="I56" s="152">
        <v>14</v>
      </c>
      <c r="J56" s="89"/>
      <c r="K56" s="50"/>
      <c r="L56" s="41"/>
      <c r="M56" s="44"/>
      <c r="N56" s="44"/>
      <c r="O56" s="71"/>
      <c r="P56" s="64" t="s">
        <v>92</v>
      </c>
      <c r="Q56" s="161">
        <v>3</v>
      </c>
      <c r="R56" s="28"/>
      <c r="S56" s="28"/>
      <c r="T56" s="28"/>
      <c r="U56" s="28"/>
      <c r="V56" s="28"/>
      <c r="W56" s="28"/>
      <c r="X56" s="28" t="s">
        <v>92</v>
      </c>
      <c r="Y56" s="163">
        <v>21.428571428571427</v>
      </c>
    </row>
    <row r="57" spans="1:25" s="2" customFormat="1" ht="9" customHeight="1" x14ac:dyDescent="0.35">
      <c r="A57" s="96" t="s">
        <v>107</v>
      </c>
      <c r="B57" s="109"/>
      <c r="C57" s="53"/>
      <c r="D57" s="44"/>
      <c r="E57" s="44"/>
      <c r="F57" s="44"/>
      <c r="G57" s="44"/>
      <c r="H57" s="44" t="s">
        <v>92</v>
      </c>
      <c r="I57" s="152">
        <v>30</v>
      </c>
      <c r="J57" s="89"/>
      <c r="K57" s="50"/>
      <c r="L57" s="41"/>
      <c r="M57" s="44"/>
      <c r="N57" s="44"/>
      <c r="O57" s="71"/>
      <c r="P57" s="64" t="s">
        <v>92</v>
      </c>
      <c r="Q57" s="161">
        <v>4</v>
      </c>
      <c r="R57" s="28"/>
      <c r="S57" s="28"/>
      <c r="T57" s="28"/>
      <c r="U57" s="28"/>
      <c r="V57" s="28"/>
      <c r="W57" s="28"/>
      <c r="X57" s="28" t="s">
        <v>92</v>
      </c>
      <c r="Y57" s="163">
        <v>13.333333333333334</v>
      </c>
    </row>
    <row r="58" spans="1:25" s="2" customFormat="1" x14ac:dyDescent="0.35">
      <c r="A58" s="21" t="s">
        <v>108</v>
      </c>
      <c r="B58" s="19">
        <v>81</v>
      </c>
      <c r="C58" s="19">
        <v>147</v>
      </c>
      <c r="D58" s="19">
        <v>451</v>
      </c>
      <c r="E58" s="19">
        <v>590</v>
      </c>
      <c r="F58" s="19">
        <v>681</v>
      </c>
      <c r="G58" s="19">
        <v>773</v>
      </c>
      <c r="H58" s="19">
        <v>755</v>
      </c>
      <c r="I58" s="90">
        <v>700</v>
      </c>
      <c r="J58" s="19">
        <v>7</v>
      </c>
      <c r="K58" s="19">
        <v>19</v>
      </c>
      <c r="L58" s="19">
        <v>25</v>
      </c>
      <c r="M58" s="19">
        <v>32</v>
      </c>
      <c r="N58" s="19">
        <v>41</v>
      </c>
      <c r="O58" s="19">
        <v>40</v>
      </c>
      <c r="P58" s="19">
        <v>63</v>
      </c>
      <c r="Q58" s="160">
        <v>56</v>
      </c>
      <c r="R58" s="34">
        <v>8.6419753086419746</v>
      </c>
      <c r="S58" s="34">
        <v>12.925170068027212</v>
      </c>
      <c r="T58" s="34">
        <v>5.5432372505543244</v>
      </c>
      <c r="U58" s="34">
        <v>5.4237288135593218</v>
      </c>
      <c r="V58" s="34">
        <v>6.0205580029368582</v>
      </c>
      <c r="W58" s="40">
        <v>5.1746442432082791</v>
      </c>
      <c r="X58" s="40">
        <v>8.3443708609271532</v>
      </c>
      <c r="Y58" s="162">
        <v>8</v>
      </c>
    </row>
    <row r="59" spans="1:25" s="2" customFormat="1" x14ac:dyDescent="0.35">
      <c r="A59" s="24" t="s">
        <v>109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49"/>
      <c r="X59" s="49"/>
      <c r="Y59" s="49"/>
    </row>
    <row r="60" spans="1:25" s="2" customFormat="1" x14ac:dyDescent="0.35">
      <c r="A60" s="129" t="s">
        <v>110</v>
      </c>
      <c r="D60" s="14"/>
    </row>
    <row r="61" spans="1:25" s="2" customFormat="1" x14ac:dyDescent="0.35">
      <c r="D61" s="14"/>
    </row>
    <row r="62" spans="1:25" s="2" customFormat="1" x14ac:dyDescent="0.35">
      <c r="D62" s="14"/>
    </row>
    <row r="63" spans="1:25" s="2" customFormat="1" x14ac:dyDescent="0.35">
      <c r="D63" s="14"/>
    </row>
    <row r="64" spans="1:25" s="2" customFormat="1" x14ac:dyDescent="0.35">
      <c r="D64" s="14"/>
    </row>
    <row r="65" spans="4:4" s="2" customFormat="1" x14ac:dyDescent="0.35">
      <c r="D65" s="14"/>
    </row>
    <row r="66" spans="4:4" s="2" customFormat="1" x14ac:dyDescent="0.35">
      <c r="D66" s="14"/>
    </row>
    <row r="67" spans="4:4" s="2" customFormat="1" x14ac:dyDescent="0.35">
      <c r="D67" s="14"/>
    </row>
    <row r="68" spans="4:4" s="2" customFormat="1" x14ac:dyDescent="0.35">
      <c r="D68" s="14"/>
    </row>
    <row r="69" spans="4:4" s="2" customFormat="1" x14ac:dyDescent="0.35">
      <c r="D69" s="14"/>
    </row>
    <row r="70" spans="4:4" s="2" customFormat="1" x14ac:dyDescent="0.35">
      <c r="D70" s="14"/>
    </row>
    <row r="71" spans="4:4" s="2" customFormat="1" x14ac:dyDescent="0.35">
      <c r="D71" s="14"/>
    </row>
    <row r="72" spans="4:4" s="2" customFormat="1" x14ac:dyDescent="0.35">
      <c r="D72" s="14"/>
    </row>
    <row r="73" spans="4:4" s="2" customFormat="1" x14ac:dyDescent="0.35">
      <c r="D73" s="14"/>
    </row>
    <row r="74" spans="4:4" s="2" customFormat="1" x14ac:dyDescent="0.35">
      <c r="D74" s="14"/>
    </row>
    <row r="75" spans="4:4" s="2" customFormat="1" x14ac:dyDescent="0.35">
      <c r="D75" s="14"/>
    </row>
    <row r="76" spans="4:4" s="2" customFormat="1" x14ac:dyDescent="0.35">
      <c r="D76" s="14"/>
    </row>
    <row r="77" spans="4:4" s="2" customFormat="1" x14ac:dyDescent="0.35">
      <c r="D77" s="14"/>
    </row>
    <row r="78" spans="4:4" s="2" customFormat="1" x14ac:dyDescent="0.35">
      <c r="D78" s="14"/>
    </row>
    <row r="79" spans="4:4" s="2" customFormat="1" x14ac:dyDescent="0.35">
      <c r="D79" s="14"/>
    </row>
    <row r="80" spans="4:4" s="2" customFormat="1" x14ac:dyDescent="0.35">
      <c r="D80" s="14"/>
    </row>
    <row r="81" spans="4:4" s="2" customFormat="1" x14ac:dyDescent="0.35">
      <c r="D81" s="14"/>
    </row>
    <row r="82" spans="4:4" s="2" customFormat="1" x14ac:dyDescent="0.35">
      <c r="D82" s="14"/>
    </row>
    <row r="83" spans="4:4" s="2" customFormat="1" x14ac:dyDescent="0.35">
      <c r="D83" s="14"/>
    </row>
    <row r="84" spans="4:4" s="2" customFormat="1" x14ac:dyDescent="0.35">
      <c r="D84" s="14"/>
    </row>
    <row r="85" spans="4:4" s="2" customFormat="1" x14ac:dyDescent="0.35">
      <c r="D85" s="14"/>
    </row>
    <row r="86" spans="4:4" s="2" customFormat="1" x14ac:dyDescent="0.35">
      <c r="D86" s="14"/>
    </row>
    <row r="87" spans="4:4" s="2" customFormat="1" x14ac:dyDescent="0.35">
      <c r="D87" s="14"/>
    </row>
    <row r="88" spans="4:4" s="2" customFormat="1" x14ac:dyDescent="0.35">
      <c r="D88" s="14"/>
    </row>
    <row r="89" spans="4:4" s="2" customFormat="1" x14ac:dyDescent="0.35">
      <c r="D89" s="14"/>
    </row>
    <row r="90" spans="4:4" s="2" customFormat="1" x14ac:dyDescent="0.35">
      <c r="D90" s="14"/>
    </row>
    <row r="91" spans="4:4" s="2" customFormat="1" x14ac:dyDescent="0.35">
      <c r="D91" s="14"/>
    </row>
    <row r="92" spans="4:4" s="2" customFormat="1" x14ac:dyDescent="0.35">
      <c r="D92" s="14"/>
    </row>
    <row r="93" spans="4:4" s="2" customFormat="1" x14ac:dyDescent="0.35">
      <c r="D93" s="14"/>
    </row>
    <row r="94" spans="4:4" s="2" customFormat="1" x14ac:dyDescent="0.35">
      <c r="D94" s="14"/>
    </row>
    <row r="95" spans="4:4" s="2" customFormat="1" x14ac:dyDescent="0.35">
      <c r="D95" s="14"/>
    </row>
    <row r="96" spans="4:4" s="2" customFormat="1" x14ac:dyDescent="0.35">
      <c r="D96" s="14"/>
    </row>
    <row r="97" spans="4:4" s="2" customFormat="1" x14ac:dyDescent="0.35">
      <c r="D97" s="14"/>
    </row>
    <row r="98" spans="4:4" s="2" customFormat="1" x14ac:dyDescent="0.35">
      <c r="D98" s="14"/>
    </row>
    <row r="99" spans="4:4" s="2" customFormat="1" x14ac:dyDescent="0.35">
      <c r="D99" s="14"/>
    </row>
    <row r="100" spans="4:4" s="2" customFormat="1" x14ac:dyDescent="0.35">
      <c r="D100" s="14"/>
    </row>
    <row r="101" spans="4:4" s="2" customFormat="1" x14ac:dyDescent="0.35">
      <c r="D101" s="14"/>
    </row>
    <row r="102" spans="4:4" s="2" customFormat="1" x14ac:dyDescent="0.35">
      <c r="D102" s="14"/>
    </row>
    <row r="103" spans="4:4" s="2" customFormat="1" x14ac:dyDescent="0.35">
      <c r="D103" s="14"/>
    </row>
    <row r="104" spans="4:4" s="2" customFormat="1" x14ac:dyDescent="0.35">
      <c r="D104" s="14"/>
    </row>
    <row r="105" spans="4:4" s="2" customFormat="1" x14ac:dyDescent="0.35">
      <c r="D105" s="14"/>
    </row>
    <row r="106" spans="4:4" s="2" customFormat="1" x14ac:dyDescent="0.35">
      <c r="D106" s="14"/>
    </row>
    <row r="107" spans="4:4" s="2" customFormat="1" x14ac:dyDescent="0.35">
      <c r="D107" s="14"/>
    </row>
    <row r="108" spans="4:4" s="2" customFormat="1" x14ac:dyDescent="0.35">
      <c r="D108" s="14"/>
    </row>
    <row r="109" spans="4:4" s="2" customFormat="1" x14ac:dyDescent="0.35">
      <c r="D109" s="14"/>
    </row>
    <row r="110" spans="4:4" s="2" customFormat="1" x14ac:dyDescent="0.35">
      <c r="D110" s="14"/>
    </row>
    <row r="111" spans="4:4" s="2" customFormat="1" x14ac:dyDescent="0.35">
      <c r="D111" s="14"/>
    </row>
    <row r="112" spans="4:4" s="2" customFormat="1" x14ac:dyDescent="0.35">
      <c r="D112" s="14"/>
    </row>
    <row r="113" spans="4:4" s="2" customFormat="1" x14ac:dyDescent="0.35">
      <c r="D113" s="14"/>
    </row>
    <row r="114" spans="4:4" s="2" customFormat="1" x14ac:dyDescent="0.35">
      <c r="D114" s="14"/>
    </row>
    <row r="115" spans="4:4" s="2" customFormat="1" x14ac:dyDescent="0.35">
      <c r="D115" s="14"/>
    </row>
    <row r="116" spans="4:4" s="2" customFormat="1" x14ac:dyDescent="0.35">
      <c r="D116" s="14"/>
    </row>
    <row r="117" spans="4:4" s="2" customFormat="1" x14ac:dyDescent="0.35">
      <c r="D117" s="14"/>
    </row>
    <row r="118" spans="4:4" s="2" customFormat="1" x14ac:dyDescent="0.35">
      <c r="D118" s="14"/>
    </row>
    <row r="119" spans="4:4" s="2" customFormat="1" x14ac:dyDescent="0.35">
      <c r="D119" s="14"/>
    </row>
    <row r="120" spans="4:4" s="2" customFormat="1" x14ac:dyDescent="0.35">
      <c r="D120" s="14"/>
    </row>
    <row r="121" spans="4:4" s="2" customFormat="1" x14ac:dyDescent="0.35">
      <c r="D121" s="14"/>
    </row>
    <row r="122" spans="4:4" s="2" customFormat="1" x14ac:dyDescent="0.35">
      <c r="D122" s="14"/>
    </row>
    <row r="123" spans="4:4" s="2" customFormat="1" x14ac:dyDescent="0.35">
      <c r="D123" s="14"/>
    </row>
    <row r="124" spans="4:4" s="2" customFormat="1" x14ac:dyDescent="0.35">
      <c r="D124" s="14"/>
    </row>
    <row r="125" spans="4:4" s="2" customFormat="1" x14ac:dyDescent="0.35">
      <c r="D125" s="14"/>
    </row>
    <row r="126" spans="4:4" s="2" customFormat="1" x14ac:dyDescent="0.35">
      <c r="D126" s="14"/>
    </row>
    <row r="127" spans="4:4" s="2" customFormat="1" x14ac:dyDescent="0.35">
      <c r="D127" s="14"/>
    </row>
    <row r="128" spans="4:4" s="2" customFormat="1" x14ac:dyDescent="0.35">
      <c r="D128" s="14"/>
    </row>
    <row r="129" spans="4:4" s="2" customFormat="1" x14ac:dyDescent="0.35">
      <c r="D129" s="14"/>
    </row>
    <row r="130" spans="4:4" s="2" customFormat="1" x14ac:dyDescent="0.35">
      <c r="D130" s="14"/>
    </row>
    <row r="131" spans="4:4" s="2" customFormat="1" x14ac:dyDescent="0.35">
      <c r="D131" s="14"/>
    </row>
    <row r="132" spans="4:4" s="2" customFormat="1" x14ac:dyDescent="0.35">
      <c r="D132" s="14"/>
    </row>
    <row r="133" spans="4:4" s="2" customFormat="1" x14ac:dyDescent="0.35">
      <c r="D133" s="14"/>
    </row>
    <row r="134" spans="4:4" s="2" customFormat="1" x14ac:dyDescent="0.35">
      <c r="D134" s="14"/>
    </row>
    <row r="135" spans="4:4" s="2" customFormat="1" x14ac:dyDescent="0.35">
      <c r="D135" s="14"/>
    </row>
    <row r="136" spans="4:4" s="2" customFormat="1" x14ac:dyDescent="0.35">
      <c r="D136" s="14"/>
    </row>
    <row r="137" spans="4:4" s="2" customFormat="1" x14ac:dyDescent="0.35">
      <c r="D137" s="14"/>
    </row>
    <row r="138" spans="4:4" s="2" customFormat="1" x14ac:dyDescent="0.35">
      <c r="D138" s="14"/>
    </row>
    <row r="139" spans="4:4" s="2" customFormat="1" x14ac:dyDescent="0.35">
      <c r="D139" s="14"/>
    </row>
    <row r="140" spans="4:4" s="2" customFormat="1" x14ac:dyDescent="0.35">
      <c r="D140" s="14"/>
    </row>
    <row r="141" spans="4:4" s="2" customFormat="1" x14ac:dyDescent="0.35">
      <c r="D141" s="14"/>
    </row>
    <row r="142" spans="4:4" s="2" customFormat="1" x14ac:dyDescent="0.35">
      <c r="D142" s="14"/>
    </row>
    <row r="143" spans="4:4" s="2" customFormat="1" x14ac:dyDescent="0.35">
      <c r="D143" s="14"/>
    </row>
    <row r="144" spans="4:4" s="2" customFormat="1" x14ac:dyDescent="0.35">
      <c r="D144" s="14"/>
    </row>
    <row r="145" spans="4:4" s="2" customFormat="1" x14ac:dyDescent="0.35">
      <c r="D145" s="14"/>
    </row>
    <row r="146" spans="4:4" s="2" customFormat="1" x14ac:dyDescent="0.35">
      <c r="D146" s="14"/>
    </row>
    <row r="147" spans="4:4" s="2" customFormat="1" x14ac:dyDescent="0.35">
      <c r="D147" s="14"/>
    </row>
    <row r="148" spans="4:4" s="2" customFormat="1" x14ac:dyDescent="0.35">
      <c r="D148" s="14"/>
    </row>
    <row r="149" spans="4:4" s="2" customFormat="1" x14ac:dyDescent="0.35">
      <c r="D149" s="14"/>
    </row>
    <row r="150" spans="4:4" s="2" customFormat="1" x14ac:dyDescent="0.35">
      <c r="D150" s="14"/>
    </row>
    <row r="151" spans="4:4" s="2" customFormat="1" x14ac:dyDescent="0.35">
      <c r="D151" s="14"/>
    </row>
    <row r="152" spans="4:4" s="2" customFormat="1" x14ac:dyDescent="0.35">
      <c r="D152" s="14"/>
    </row>
    <row r="153" spans="4:4" s="2" customFormat="1" x14ac:dyDescent="0.35">
      <c r="D153" s="14"/>
    </row>
    <row r="154" spans="4:4" s="2" customFormat="1" x14ac:dyDescent="0.35">
      <c r="D154" s="14"/>
    </row>
    <row r="155" spans="4:4" s="2" customFormat="1" x14ac:dyDescent="0.35">
      <c r="D155" s="14"/>
    </row>
    <row r="156" spans="4:4" s="2" customFormat="1" x14ac:dyDescent="0.35">
      <c r="D156" s="14"/>
    </row>
    <row r="157" spans="4:4" s="2" customFormat="1" x14ac:dyDescent="0.35">
      <c r="D157" s="14"/>
    </row>
    <row r="158" spans="4:4" s="2" customFormat="1" x14ac:dyDescent="0.35">
      <c r="D158" s="14"/>
    </row>
    <row r="159" spans="4:4" s="2" customFormat="1" x14ac:dyDescent="0.35">
      <c r="D159" s="14"/>
    </row>
    <row r="160" spans="4:4" s="2" customFormat="1" x14ac:dyDescent="0.35">
      <c r="D160" s="14"/>
    </row>
    <row r="161" spans="4:4" s="2" customFormat="1" x14ac:dyDescent="0.35">
      <c r="D161" s="14"/>
    </row>
    <row r="162" spans="4:4" s="2" customFormat="1" x14ac:dyDescent="0.35">
      <c r="D162" s="14"/>
    </row>
    <row r="163" spans="4:4" s="2" customFormat="1" x14ac:dyDescent="0.35">
      <c r="D163" s="14"/>
    </row>
    <row r="164" spans="4:4" s="2" customFormat="1" x14ac:dyDescent="0.35">
      <c r="D164" s="14"/>
    </row>
    <row r="165" spans="4:4" s="2" customFormat="1" x14ac:dyDescent="0.35">
      <c r="D165" s="14"/>
    </row>
    <row r="166" spans="4:4" s="2" customFormat="1" x14ac:dyDescent="0.35">
      <c r="D166" s="14"/>
    </row>
    <row r="167" spans="4:4" s="2" customFormat="1" x14ac:dyDescent="0.35">
      <c r="D167" s="14"/>
    </row>
    <row r="168" spans="4:4" s="2" customFormat="1" x14ac:dyDescent="0.35">
      <c r="D168" s="14"/>
    </row>
    <row r="169" spans="4:4" s="2" customFormat="1" x14ac:dyDescent="0.35">
      <c r="D169" s="14"/>
    </row>
    <row r="170" spans="4:4" s="2" customFormat="1" x14ac:dyDescent="0.35">
      <c r="D170" s="14"/>
    </row>
    <row r="171" spans="4:4" s="2" customFormat="1" x14ac:dyDescent="0.35">
      <c r="D171" s="14"/>
    </row>
    <row r="172" spans="4:4" s="2" customFormat="1" x14ac:dyDescent="0.35">
      <c r="D172" s="14"/>
    </row>
    <row r="173" spans="4:4" s="2" customFormat="1" x14ac:dyDescent="0.35">
      <c r="D173" s="14"/>
    </row>
    <row r="174" spans="4:4" s="2" customFormat="1" x14ac:dyDescent="0.35">
      <c r="D174" s="14"/>
    </row>
    <row r="175" spans="4:4" s="2" customFormat="1" x14ac:dyDescent="0.35">
      <c r="D175" s="14"/>
    </row>
    <row r="176" spans="4:4" s="2" customFormat="1" x14ac:dyDescent="0.35">
      <c r="D176" s="14"/>
    </row>
    <row r="177" spans="4:4" s="2" customFormat="1" x14ac:dyDescent="0.35">
      <c r="D177" s="14"/>
    </row>
    <row r="178" spans="4:4" s="2" customFormat="1" x14ac:dyDescent="0.35">
      <c r="D178" s="14"/>
    </row>
    <row r="179" spans="4:4" s="2" customFormat="1" x14ac:dyDescent="0.35">
      <c r="D179" s="14"/>
    </row>
    <row r="180" spans="4:4" s="2" customFormat="1" x14ac:dyDescent="0.35">
      <c r="D180" s="14"/>
    </row>
    <row r="181" spans="4:4" s="2" customFormat="1" x14ac:dyDescent="0.35">
      <c r="D181" s="14"/>
    </row>
    <row r="182" spans="4:4" s="2" customFormat="1" x14ac:dyDescent="0.35">
      <c r="D182" s="14"/>
    </row>
    <row r="183" spans="4:4" s="2" customFormat="1" x14ac:dyDescent="0.35">
      <c r="D183" s="14"/>
    </row>
    <row r="184" spans="4:4" s="2" customFormat="1" x14ac:dyDescent="0.35">
      <c r="D184" s="14"/>
    </row>
    <row r="185" spans="4:4" s="2" customFormat="1" x14ac:dyDescent="0.35">
      <c r="D185" s="14"/>
    </row>
    <row r="186" spans="4:4" s="2" customFormat="1" x14ac:dyDescent="0.35">
      <c r="D186" s="14"/>
    </row>
    <row r="187" spans="4:4" s="2" customFormat="1" x14ac:dyDescent="0.35">
      <c r="D187" s="14"/>
    </row>
    <row r="188" spans="4:4" s="2" customFormat="1" x14ac:dyDescent="0.35">
      <c r="D188" s="14"/>
    </row>
    <row r="189" spans="4:4" s="2" customFormat="1" x14ac:dyDescent="0.35">
      <c r="D189" s="14"/>
    </row>
    <row r="190" spans="4:4" s="2" customFormat="1" x14ac:dyDescent="0.35">
      <c r="D190" s="14"/>
    </row>
    <row r="191" spans="4:4" s="2" customFormat="1" x14ac:dyDescent="0.35">
      <c r="D191" s="14"/>
    </row>
    <row r="192" spans="4:4" s="2" customFormat="1" x14ac:dyDescent="0.35">
      <c r="D192" s="14"/>
    </row>
    <row r="193" spans="4:4" s="2" customFormat="1" x14ac:dyDescent="0.35">
      <c r="D193" s="14"/>
    </row>
    <row r="194" spans="4:4" s="2" customFormat="1" x14ac:dyDescent="0.35">
      <c r="D194" s="14"/>
    </row>
    <row r="195" spans="4:4" s="2" customFormat="1" x14ac:dyDescent="0.35">
      <c r="D195" s="14"/>
    </row>
    <row r="196" spans="4:4" s="2" customFormat="1" x14ac:dyDescent="0.35">
      <c r="D196" s="14"/>
    </row>
    <row r="197" spans="4:4" s="2" customFormat="1" x14ac:dyDescent="0.35">
      <c r="D197" s="14"/>
    </row>
    <row r="198" spans="4:4" s="2" customFormat="1" x14ac:dyDescent="0.35">
      <c r="D198" s="14"/>
    </row>
    <row r="199" spans="4:4" s="2" customFormat="1" x14ac:dyDescent="0.35">
      <c r="D199" s="14"/>
    </row>
    <row r="200" spans="4:4" s="2" customFormat="1" x14ac:dyDescent="0.35">
      <c r="D200" s="14"/>
    </row>
    <row r="201" spans="4:4" s="2" customFormat="1" x14ac:dyDescent="0.35">
      <c r="D201" s="14"/>
    </row>
    <row r="202" spans="4:4" s="2" customFormat="1" x14ac:dyDescent="0.35">
      <c r="D202" s="14"/>
    </row>
    <row r="203" spans="4:4" s="2" customFormat="1" x14ac:dyDescent="0.35">
      <c r="D203" s="14"/>
    </row>
    <row r="204" spans="4:4" s="2" customFormat="1" x14ac:dyDescent="0.35">
      <c r="D204" s="14"/>
    </row>
    <row r="205" spans="4:4" s="2" customFormat="1" x14ac:dyDescent="0.35">
      <c r="D205" s="14"/>
    </row>
    <row r="206" spans="4:4" s="2" customFormat="1" x14ac:dyDescent="0.35">
      <c r="D206" s="14"/>
    </row>
    <row r="207" spans="4:4" s="2" customFormat="1" x14ac:dyDescent="0.35">
      <c r="D207" s="14"/>
    </row>
    <row r="208" spans="4:4" s="2" customFormat="1" x14ac:dyDescent="0.35">
      <c r="D208" s="14"/>
    </row>
    <row r="209" spans="4:4" s="2" customFormat="1" x14ac:dyDescent="0.35">
      <c r="D209" s="14"/>
    </row>
    <row r="210" spans="4:4" s="2" customFormat="1" x14ac:dyDescent="0.35">
      <c r="D210" s="14"/>
    </row>
    <row r="211" spans="4:4" s="2" customFormat="1" x14ac:dyDescent="0.35">
      <c r="D211" s="14"/>
    </row>
    <row r="212" spans="4:4" s="2" customFormat="1" x14ac:dyDescent="0.35">
      <c r="D212" s="14"/>
    </row>
    <row r="213" spans="4:4" s="2" customFormat="1" x14ac:dyDescent="0.35">
      <c r="D213" s="14"/>
    </row>
    <row r="214" spans="4:4" s="2" customFormat="1" x14ac:dyDescent="0.35">
      <c r="D214" s="14"/>
    </row>
    <row r="215" spans="4:4" s="2" customFormat="1" x14ac:dyDescent="0.35">
      <c r="D215" s="14"/>
    </row>
    <row r="216" spans="4:4" s="2" customFormat="1" x14ac:dyDescent="0.35">
      <c r="D216" s="14"/>
    </row>
    <row r="217" spans="4:4" s="2" customFormat="1" x14ac:dyDescent="0.35">
      <c r="D217" s="14"/>
    </row>
    <row r="218" spans="4:4" s="2" customFormat="1" x14ac:dyDescent="0.35">
      <c r="D218" s="14"/>
    </row>
    <row r="219" spans="4:4" s="2" customFormat="1" x14ac:dyDescent="0.35">
      <c r="D219" s="14"/>
    </row>
    <row r="220" spans="4:4" s="2" customFormat="1" x14ac:dyDescent="0.35">
      <c r="D220" s="14"/>
    </row>
    <row r="221" spans="4:4" s="2" customFormat="1" x14ac:dyDescent="0.35">
      <c r="D221" s="14"/>
    </row>
    <row r="222" spans="4:4" s="2" customFormat="1" x14ac:dyDescent="0.35">
      <c r="D222" s="14"/>
    </row>
    <row r="223" spans="4:4" s="2" customFormat="1" x14ac:dyDescent="0.35">
      <c r="D223" s="14"/>
    </row>
    <row r="224" spans="4:4" s="2" customFormat="1" x14ac:dyDescent="0.35">
      <c r="D224" s="14"/>
    </row>
    <row r="225" spans="4:4" s="2" customFormat="1" x14ac:dyDescent="0.35">
      <c r="D225" s="14"/>
    </row>
    <row r="226" spans="4:4" s="2" customFormat="1" x14ac:dyDescent="0.35">
      <c r="D226" s="14"/>
    </row>
    <row r="227" spans="4:4" s="2" customFormat="1" x14ac:dyDescent="0.35">
      <c r="D227" s="14"/>
    </row>
    <row r="228" spans="4:4" s="2" customFormat="1" x14ac:dyDescent="0.35">
      <c r="D228" s="14"/>
    </row>
    <row r="229" spans="4:4" s="2" customFormat="1" x14ac:dyDescent="0.35">
      <c r="D229" s="14"/>
    </row>
    <row r="230" spans="4:4" s="2" customFormat="1" x14ac:dyDescent="0.35">
      <c r="D230" s="14"/>
    </row>
    <row r="231" spans="4:4" s="2" customFormat="1" x14ac:dyDescent="0.35">
      <c r="D231" s="14"/>
    </row>
    <row r="232" spans="4:4" s="2" customFormat="1" x14ac:dyDescent="0.35">
      <c r="D232" s="14"/>
    </row>
    <row r="233" spans="4:4" s="2" customFormat="1" x14ac:dyDescent="0.35">
      <c r="D233" s="14"/>
    </row>
    <row r="234" spans="4:4" s="2" customFormat="1" x14ac:dyDescent="0.35">
      <c r="D234" s="14"/>
    </row>
    <row r="235" spans="4:4" s="2" customFormat="1" x14ac:dyDescent="0.35">
      <c r="D235" s="14"/>
    </row>
    <row r="236" spans="4:4" s="2" customFormat="1" x14ac:dyDescent="0.35">
      <c r="D236" s="14"/>
    </row>
    <row r="237" spans="4:4" s="2" customFormat="1" x14ac:dyDescent="0.35">
      <c r="D237" s="14"/>
    </row>
    <row r="238" spans="4:4" s="2" customFormat="1" x14ac:dyDescent="0.35">
      <c r="D238" s="14"/>
    </row>
    <row r="239" spans="4:4" s="2" customFormat="1" x14ac:dyDescent="0.35">
      <c r="D239" s="14"/>
    </row>
    <row r="240" spans="4:4" s="2" customFormat="1" x14ac:dyDescent="0.35">
      <c r="D240" s="14"/>
    </row>
    <row r="241" spans="4:4" s="2" customFormat="1" x14ac:dyDescent="0.35">
      <c r="D241" s="14"/>
    </row>
    <row r="242" spans="4:4" s="2" customFormat="1" x14ac:dyDescent="0.35">
      <c r="D242" s="14"/>
    </row>
    <row r="243" spans="4:4" s="2" customFormat="1" x14ac:dyDescent="0.35">
      <c r="D243" s="14"/>
    </row>
    <row r="244" spans="4:4" s="2" customFormat="1" x14ac:dyDescent="0.35">
      <c r="D244" s="14"/>
    </row>
    <row r="245" spans="4:4" s="2" customFormat="1" x14ac:dyDescent="0.35">
      <c r="D245" s="14"/>
    </row>
    <row r="246" spans="4:4" s="2" customFormat="1" x14ac:dyDescent="0.35">
      <c r="D246" s="14"/>
    </row>
    <row r="247" spans="4:4" s="2" customFormat="1" x14ac:dyDescent="0.35">
      <c r="D247" s="14"/>
    </row>
    <row r="248" spans="4:4" s="2" customFormat="1" x14ac:dyDescent="0.35">
      <c r="D248" s="14"/>
    </row>
    <row r="249" spans="4:4" s="2" customFormat="1" x14ac:dyDescent="0.35">
      <c r="D249" s="14"/>
    </row>
    <row r="250" spans="4:4" s="2" customFormat="1" x14ac:dyDescent="0.35">
      <c r="D250" s="14"/>
    </row>
    <row r="251" spans="4:4" s="2" customFormat="1" x14ac:dyDescent="0.35">
      <c r="D251" s="14"/>
    </row>
    <row r="252" spans="4:4" s="2" customFormat="1" x14ac:dyDescent="0.35">
      <c r="D252" s="14"/>
    </row>
    <row r="253" spans="4:4" s="2" customFormat="1" x14ac:dyDescent="0.35">
      <c r="D253" s="14"/>
    </row>
    <row r="254" spans="4:4" s="2" customFormat="1" x14ac:dyDescent="0.35">
      <c r="D254" s="14"/>
    </row>
    <row r="255" spans="4:4" s="2" customFormat="1" x14ac:dyDescent="0.35">
      <c r="D255" s="14"/>
    </row>
    <row r="256" spans="4:4" s="2" customFormat="1" x14ac:dyDescent="0.35">
      <c r="D256" s="14"/>
    </row>
    <row r="257" spans="4:4" s="2" customFormat="1" x14ac:dyDescent="0.35">
      <c r="D257" s="14"/>
    </row>
    <row r="258" spans="4:4" s="2" customFormat="1" x14ac:dyDescent="0.35">
      <c r="D258" s="14"/>
    </row>
    <row r="259" spans="4:4" s="2" customFormat="1" x14ac:dyDescent="0.35">
      <c r="D259" s="14"/>
    </row>
    <row r="260" spans="4:4" s="2" customFormat="1" x14ac:dyDescent="0.35">
      <c r="D260" s="14"/>
    </row>
    <row r="261" spans="4:4" s="2" customFormat="1" x14ac:dyDescent="0.35">
      <c r="D261" s="14"/>
    </row>
    <row r="262" spans="4:4" s="2" customFormat="1" x14ac:dyDescent="0.35">
      <c r="D262" s="14"/>
    </row>
    <row r="263" spans="4:4" s="2" customFormat="1" x14ac:dyDescent="0.35">
      <c r="D263" s="14"/>
    </row>
    <row r="264" spans="4:4" s="2" customFormat="1" x14ac:dyDescent="0.35">
      <c r="D264" s="14"/>
    </row>
    <row r="265" spans="4:4" s="2" customFormat="1" x14ac:dyDescent="0.35">
      <c r="D265" s="14"/>
    </row>
    <row r="266" spans="4:4" s="2" customFormat="1" x14ac:dyDescent="0.35">
      <c r="D266" s="14"/>
    </row>
    <row r="267" spans="4:4" s="2" customFormat="1" x14ac:dyDescent="0.35">
      <c r="D267" s="14"/>
    </row>
    <row r="268" spans="4:4" s="2" customFormat="1" x14ac:dyDescent="0.35">
      <c r="D268" s="14"/>
    </row>
    <row r="269" spans="4:4" s="2" customFormat="1" x14ac:dyDescent="0.35">
      <c r="D269" s="14"/>
    </row>
    <row r="270" spans="4:4" s="2" customFormat="1" x14ac:dyDescent="0.35">
      <c r="D270" s="14"/>
    </row>
    <row r="271" spans="4:4" s="2" customFormat="1" x14ac:dyDescent="0.35">
      <c r="D271" s="14"/>
    </row>
    <row r="272" spans="4:4" s="2" customFormat="1" x14ac:dyDescent="0.35">
      <c r="D272" s="14"/>
    </row>
    <row r="273" spans="4:4" s="2" customFormat="1" x14ac:dyDescent="0.35">
      <c r="D273" s="14"/>
    </row>
    <row r="274" spans="4:4" s="2" customFormat="1" x14ac:dyDescent="0.35">
      <c r="D274" s="14"/>
    </row>
    <row r="275" spans="4:4" s="2" customFormat="1" x14ac:dyDescent="0.35">
      <c r="D275" s="14"/>
    </row>
    <row r="276" spans="4:4" s="2" customFormat="1" x14ac:dyDescent="0.35">
      <c r="D276" s="14"/>
    </row>
    <row r="277" spans="4:4" s="2" customFormat="1" x14ac:dyDescent="0.35">
      <c r="D277" s="14"/>
    </row>
    <row r="278" spans="4:4" s="2" customFormat="1" x14ac:dyDescent="0.35">
      <c r="D278" s="14"/>
    </row>
    <row r="279" spans="4:4" s="2" customFormat="1" x14ac:dyDescent="0.35">
      <c r="D279" s="14"/>
    </row>
    <row r="280" spans="4:4" s="2" customFormat="1" x14ac:dyDescent="0.35">
      <c r="D280" s="14"/>
    </row>
    <row r="281" spans="4:4" s="2" customFormat="1" x14ac:dyDescent="0.35">
      <c r="D281" s="14"/>
    </row>
    <row r="282" spans="4:4" s="2" customFormat="1" x14ac:dyDescent="0.35">
      <c r="D282" s="14"/>
    </row>
    <row r="283" spans="4:4" s="2" customFormat="1" x14ac:dyDescent="0.35">
      <c r="D283" s="14"/>
    </row>
    <row r="284" spans="4:4" s="2" customFormat="1" x14ac:dyDescent="0.35">
      <c r="D284" s="14"/>
    </row>
    <row r="285" spans="4:4" s="2" customFormat="1" x14ac:dyDescent="0.35">
      <c r="D285" s="14"/>
    </row>
    <row r="286" spans="4:4" s="2" customFormat="1" x14ac:dyDescent="0.35">
      <c r="D286" s="14"/>
    </row>
    <row r="287" spans="4:4" s="2" customFormat="1" x14ac:dyDescent="0.35">
      <c r="D287" s="14"/>
    </row>
    <row r="288" spans="4:4" s="2" customFormat="1" x14ac:dyDescent="0.35">
      <c r="D288" s="14"/>
    </row>
    <row r="289" spans="4:4" s="2" customFormat="1" x14ac:dyDescent="0.35">
      <c r="D289" s="14"/>
    </row>
    <row r="290" spans="4:4" s="2" customFormat="1" x14ac:dyDescent="0.35">
      <c r="D290" s="14"/>
    </row>
    <row r="291" spans="4:4" s="2" customFormat="1" x14ac:dyDescent="0.35">
      <c r="D291" s="14"/>
    </row>
    <row r="292" spans="4:4" s="2" customFormat="1" x14ac:dyDescent="0.35">
      <c r="D292" s="14"/>
    </row>
    <row r="293" spans="4:4" s="2" customFormat="1" x14ac:dyDescent="0.35">
      <c r="D293" s="14"/>
    </row>
    <row r="294" spans="4:4" s="2" customFormat="1" x14ac:dyDescent="0.35">
      <c r="D294" s="14"/>
    </row>
    <row r="295" spans="4:4" s="2" customFormat="1" x14ac:dyDescent="0.35">
      <c r="D295" s="14"/>
    </row>
    <row r="296" spans="4:4" s="2" customFormat="1" x14ac:dyDescent="0.35">
      <c r="D296" s="14"/>
    </row>
    <row r="297" spans="4:4" s="2" customFormat="1" x14ac:dyDescent="0.35">
      <c r="D297" s="14"/>
    </row>
    <row r="298" spans="4:4" s="2" customFormat="1" x14ac:dyDescent="0.35">
      <c r="D298" s="14"/>
    </row>
    <row r="299" spans="4:4" s="2" customFormat="1" x14ac:dyDescent="0.35">
      <c r="D299" s="14"/>
    </row>
    <row r="300" spans="4:4" s="2" customFormat="1" x14ac:dyDescent="0.35">
      <c r="D300" s="14"/>
    </row>
    <row r="301" spans="4:4" s="2" customFormat="1" x14ac:dyDescent="0.35">
      <c r="D301" s="14"/>
    </row>
    <row r="302" spans="4:4" s="2" customFormat="1" x14ac:dyDescent="0.35">
      <c r="D302" s="14"/>
    </row>
    <row r="303" spans="4:4" s="2" customFormat="1" x14ac:dyDescent="0.35">
      <c r="D303" s="14"/>
    </row>
    <row r="304" spans="4:4" s="2" customFormat="1" x14ac:dyDescent="0.35">
      <c r="D304" s="14"/>
    </row>
    <row r="305" spans="4:4" s="2" customFormat="1" x14ac:dyDescent="0.35">
      <c r="D305" s="14"/>
    </row>
    <row r="306" spans="4:4" s="2" customFormat="1" x14ac:dyDescent="0.35">
      <c r="D306" s="14"/>
    </row>
    <row r="307" spans="4:4" s="2" customFormat="1" x14ac:dyDescent="0.35">
      <c r="D307" s="14"/>
    </row>
    <row r="308" spans="4:4" s="2" customFormat="1" x14ac:dyDescent="0.35">
      <c r="D308" s="14"/>
    </row>
    <row r="309" spans="4:4" s="2" customFormat="1" x14ac:dyDescent="0.35">
      <c r="D309" s="14"/>
    </row>
    <row r="310" spans="4:4" s="2" customFormat="1" x14ac:dyDescent="0.35">
      <c r="D310" s="14"/>
    </row>
    <row r="311" spans="4:4" s="2" customFormat="1" x14ac:dyDescent="0.35">
      <c r="D311" s="14"/>
    </row>
    <row r="312" spans="4:4" s="2" customFormat="1" x14ac:dyDescent="0.35">
      <c r="D312" s="14"/>
    </row>
    <row r="313" spans="4:4" s="2" customFormat="1" x14ac:dyDescent="0.35">
      <c r="D313" s="14"/>
    </row>
    <row r="314" spans="4:4" s="2" customFormat="1" x14ac:dyDescent="0.35">
      <c r="D314" s="14"/>
    </row>
    <row r="315" spans="4:4" s="2" customFormat="1" x14ac:dyDescent="0.35">
      <c r="D315" s="14"/>
    </row>
    <row r="316" spans="4:4" s="2" customFormat="1" x14ac:dyDescent="0.35">
      <c r="D316" s="14"/>
    </row>
    <row r="317" spans="4:4" s="2" customFormat="1" x14ac:dyDescent="0.35">
      <c r="D317" s="14"/>
    </row>
    <row r="318" spans="4:4" s="2" customFormat="1" x14ac:dyDescent="0.35">
      <c r="D318" s="14"/>
    </row>
    <row r="319" spans="4:4" s="2" customFormat="1" x14ac:dyDescent="0.35">
      <c r="D319" s="14"/>
    </row>
    <row r="320" spans="4:4" s="2" customFormat="1" x14ac:dyDescent="0.35">
      <c r="D320" s="14"/>
    </row>
    <row r="321" spans="4:4" s="2" customFormat="1" x14ac:dyDescent="0.35">
      <c r="D321" s="14"/>
    </row>
    <row r="322" spans="4:4" s="2" customFormat="1" x14ac:dyDescent="0.35">
      <c r="D322" s="14"/>
    </row>
    <row r="323" spans="4:4" s="2" customFormat="1" x14ac:dyDescent="0.35">
      <c r="D323" s="14"/>
    </row>
    <row r="324" spans="4:4" s="2" customFormat="1" x14ac:dyDescent="0.35">
      <c r="D324" s="14"/>
    </row>
    <row r="325" spans="4:4" s="2" customFormat="1" x14ac:dyDescent="0.35">
      <c r="D325" s="14"/>
    </row>
    <row r="326" spans="4:4" s="2" customFormat="1" x14ac:dyDescent="0.35">
      <c r="D326" s="14"/>
    </row>
    <row r="327" spans="4:4" s="2" customFormat="1" x14ac:dyDescent="0.35">
      <c r="D327" s="14"/>
    </row>
    <row r="328" spans="4:4" s="2" customFormat="1" x14ac:dyDescent="0.35">
      <c r="D328" s="14"/>
    </row>
    <row r="329" spans="4:4" s="2" customFormat="1" x14ac:dyDescent="0.35">
      <c r="D329" s="14"/>
    </row>
    <row r="330" spans="4:4" s="2" customFormat="1" x14ac:dyDescent="0.35">
      <c r="D330" s="14"/>
    </row>
    <row r="331" spans="4:4" s="2" customFormat="1" x14ac:dyDescent="0.35">
      <c r="D331" s="14"/>
    </row>
    <row r="332" spans="4:4" s="2" customFormat="1" x14ac:dyDescent="0.35">
      <c r="D332" s="14"/>
    </row>
    <row r="333" spans="4:4" s="2" customFormat="1" x14ac:dyDescent="0.35">
      <c r="D333" s="14"/>
    </row>
    <row r="334" spans="4:4" s="2" customFormat="1" x14ac:dyDescent="0.35">
      <c r="D334" s="14"/>
    </row>
    <row r="335" spans="4:4" s="2" customFormat="1" x14ac:dyDescent="0.35">
      <c r="D335" s="14"/>
    </row>
    <row r="336" spans="4:4" s="2" customFormat="1" x14ac:dyDescent="0.35">
      <c r="D336" s="14"/>
    </row>
    <row r="337" spans="4:4" s="2" customFormat="1" x14ac:dyDescent="0.35">
      <c r="D337" s="14"/>
    </row>
    <row r="338" spans="4:4" s="2" customFormat="1" x14ac:dyDescent="0.35">
      <c r="D338" s="14"/>
    </row>
    <row r="339" spans="4:4" s="2" customFormat="1" x14ac:dyDescent="0.35">
      <c r="D339" s="14"/>
    </row>
    <row r="340" spans="4:4" s="2" customFormat="1" x14ac:dyDescent="0.35">
      <c r="D340" s="14"/>
    </row>
    <row r="341" spans="4:4" s="2" customFormat="1" x14ac:dyDescent="0.35">
      <c r="D341" s="14"/>
    </row>
    <row r="342" spans="4:4" s="2" customFormat="1" x14ac:dyDescent="0.35">
      <c r="D342" s="14"/>
    </row>
    <row r="343" spans="4:4" s="2" customFormat="1" x14ac:dyDescent="0.35">
      <c r="D343" s="14"/>
    </row>
    <row r="344" spans="4:4" s="2" customFormat="1" x14ac:dyDescent="0.35">
      <c r="D344" s="14"/>
    </row>
    <row r="345" spans="4:4" s="2" customFormat="1" x14ac:dyDescent="0.35">
      <c r="D345" s="14"/>
    </row>
    <row r="346" spans="4:4" s="2" customFormat="1" x14ac:dyDescent="0.35">
      <c r="D346" s="14"/>
    </row>
    <row r="347" spans="4:4" s="2" customFormat="1" x14ac:dyDescent="0.35">
      <c r="D347" s="14"/>
    </row>
    <row r="348" spans="4:4" s="2" customFormat="1" x14ac:dyDescent="0.35">
      <c r="D348" s="14"/>
    </row>
    <row r="349" spans="4:4" s="2" customFormat="1" x14ac:dyDescent="0.35">
      <c r="D349" s="14"/>
    </row>
    <row r="350" spans="4:4" s="2" customFormat="1" x14ac:dyDescent="0.35">
      <c r="D350" s="14"/>
    </row>
    <row r="351" spans="4:4" s="2" customFormat="1" x14ac:dyDescent="0.35">
      <c r="D351" s="14"/>
    </row>
    <row r="352" spans="4:4" s="2" customFormat="1" x14ac:dyDescent="0.35">
      <c r="D352" s="14"/>
    </row>
    <row r="353" spans="4:4" s="2" customFormat="1" x14ac:dyDescent="0.35">
      <c r="D353" s="14"/>
    </row>
    <row r="354" spans="4:4" s="2" customFormat="1" x14ac:dyDescent="0.35">
      <c r="D354" s="14"/>
    </row>
    <row r="355" spans="4:4" s="2" customFormat="1" x14ac:dyDescent="0.35">
      <c r="D355" s="14"/>
    </row>
    <row r="356" spans="4:4" s="2" customFormat="1" x14ac:dyDescent="0.35">
      <c r="D356" s="14"/>
    </row>
    <row r="357" spans="4:4" s="2" customFormat="1" x14ac:dyDescent="0.35">
      <c r="D357" s="14"/>
    </row>
    <row r="358" spans="4:4" s="2" customFormat="1" x14ac:dyDescent="0.35">
      <c r="D358" s="14"/>
    </row>
    <row r="359" spans="4:4" s="2" customFormat="1" x14ac:dyDescent="0.35">
      <c r="D359" s="14"/>
    </row>
    <row r="360" spans="4:4" s="2" customFormat="1" x14ac:dyDescent="0.35">
      <c r="D360" s="14"/>
    </row>
    <row r="361" spans="4:4" s="2" customFormat="1" x14ac:dyDescent="0.35">
      <c r="D361" s="14"/>
    </row>
    <row r="362" spans="4:4" s="2" customFormat="1" x14ac:dyDescent="0.35">
      <c r="D362" s="14"/>
    </row>
    <row r="363" spans="4:4" s="2" customFormat="1" x14ac:dyDescent="0.35">
      <c r="D363" s="14"/>
    </row>
    <row r="364" spans="4:4" s="2" customFormat="1" x14ac:dyDescent="0.35">
      <c r="D364" s="14"/>
    </row>
    <row r="365" spans="4:4" s="2" customFormat="1" x14ac:dyDescent="0.35">
      <c r="D365" s="14"/>
    </row>
    <row r="366" spans="4:4" s="2" customFormat="1" x14ac:dyDescent="0.35">
      <c r="D366" s="14"/>
    </row>
    <row r="367" spans="4:4" s="2" customFormat="1" x14ac:dyDescent="0.35">
      <c r="D367" s="14"/>
    </row>
    <row r="368" spans="4:4" s="2" customFormat="1" x14ac:dyDescent="0.35">
      <c r="D368" s="14"/>
    </row>
    <row r="369" spans="4:4" s="2" customFormat="1" x14ac:dyDescent="0.35">
      <c r="D369" s="14"/>
    </row>
    <row r="370" spans="4:4" s="2" customFormat="1" x14ac:dyDescent="0.35">
      <c r="D370" s="14"/>
    </row>
    <row r="371" spans="4:4" s="2" customFormat="1" x14ac:dyDescent="0.35">
      <c r="D371" s="14"/>
    </row>
    <row r="372" spans="4:4" s="2" customFormat="1" x14ac:dyDescent="0.35">
      <c r="D372" s="14"/>
    </row>
    <row r="373" spans="4:4" s="2" customFormat="1" x14ac:dyDescent="0.35">
      <c r="D373" s="14"/>
    </row>
    <row r="374" spans="4:4" s="2" customFormat="1" x14ac:dyDescent="0.35">
      <c r="D374" s="14"/>
    </row>
    <row r="375" spans="4:4" s="2" customFormat="1" x14ac:dyDescent="0.35">
      <c r="D375" s="14"/>
    </row>
    <row r="376" spans="4:4" s="2" customFormat="1" x14ac:dyDescent="0.35">
      <c r="D376" s="14"/>
    </row>
    <row r="377" spans="4:4" s="2" customFormat="1" x14ac:dyDescent="0.35">
      <c r="D377" s="14"/>
    </row>
    <row r="378" spans="4:4" s="2" customFormat="1" x14ac:dyDescent="0.35">
      <c r="D378" s="14"/>
    </row>
    <row r="379" spans="4:4" s="2" customFormat="1" x14ac:dyDescent="0.35">
      <c r="D379" s="14"/>
    </row>
    <row r="380" spans="4:4" s="2" customFormat="1" x14ac:dyDescent="0.35">
      <c r="D380" s="14"/>
    </row>
    <row r="381" spans="4:4" s="2" customFormat="1" x14ac:dyDescent="0.35">
      <c r="D381" s="14"/>
    </row>
    <row r="382" spans="4:4" s="2" customFormat="1" x14ac:dyDescent="0.35">
      <c r="D382" s="14"/>
    </row>
    <row r="383" spans="4:4" s="2" customFormat="1" x14ac:dyDescent="0.35">
      <c r="D383" s="14"/>
    </row>
    <row r="384" spans="4:4" s="2" customFormat="1" x14ac:dyDescent="0.35">
      <c r="D384" s="14"/>
    </row>
    <row r="385" spans="4:4" s="2" customFormat="1" x14ac:dyDescent="0.35">
      <c r="D385" s="14"/>
    </row>
    <row r="386" spans="4:4" s="2" customFormat="1" x14ac:dyDescent="0.35">
      <c r="D386" s="14"/>
    </row>
    <row r="387" spans="4:4" s="2" customFormat="1" x14ac:dyDescent="0.35">
      <c r="D387" s="14"/>
    </row>
    <row r="388" spans="4:4" s="2" customFormat="1" x14ac:dyDescent="0.35">
      <c r="D388" s="14"/>
    </row>
    <row r="389" spans="4:4" s="2" customFormat="1" x14ac:dyDescent="0.35">
      <c r="D389" s="14"/>
    </row>
    <row r="390" spans="4:4" s="2" customFormat="1" x14ac:dyDescent="0.35">
      <c r="D390" s="14"/>
    </row>
    <row r="391" spans="4:4" s="2" customFormat="1" x14ac:dyDescent="0.35">
      <c r="D391" s="14"/>
    </row>
    <row r="392" spans="4:4" s="2" customFormat="1" x14ac:dyDescent="0.35">
      <c r="D392" s="14"/>
    </row>
    <row r="393" spans="4:4" s="2" customFormat="1" x14ac:dyDescent="0.35">
      <c r="D393" s="14"/>
    </row>
    <row r="394" spans="4:4" s="2" customFormat="1" x14ac:dyDescent="0.35">
      <c r="D394" s="14"/>
    </row>
    <row r="395" spans="4:4" s="2" customFormat="1" x14ac:dyDescent="0.35">
      <c r="D395" s="14"/>
    </row>
    <row r="396" spans="4:4" s="2" customFormat="1" x14ac:dyDescent="0.35">
      <c r="D396" s="14"/>
    </row>
    <row r="397" spans="4:4" s="2" customFormat="1" x14ac:dyDescent="0.35">
      <c r="D397" s="14"/>
    </row>
    <row r="398" spans="4:4" s="2" customFormat="1" x14ac:dyDescent="0.35">
      <c r="D398" s="14"/>
    </row>
    <row r="399" spans="4:4" s="2" customFormat="1" x14ac:dyDescent="0.35">
      <c r="D399" s="14"/>
    </row>
    <row r="400" spans="4:4" s="2" customFormat="1" x14ac:dyDescent="0.35">
      <c r="D400" s="14"/>
    </row>
    <row r="401" spans="4:4" s="2" customFormat="1" x14ac:dyDescent="0.35">
      <c r="D401" s="14"/>
    </row>
    <row r="402" spans="4:4" s="2" customFormat="1" x14ac:dyDescent="0.35">
      <c r="D402" s="14"/>
    </row>
    <row r="403" spans="4:4" s="2" customFormat="1" x14ac:dyDescent="0.35">
      <c r="D403" s="14"/>
    </row>
    <row r="404" spans="4:4" s="2" customFormat="1" x14ac:dyDescent="0.35">
      <c r="D404" s="14"/>
    </row>
    <row r="405" spans="4:4" s="2" customFormat="1" x14ac:dyDescent="0.35">
      <c r="D405" s="14"/>
    </row>
    <row r="406" spans="4:4" s="2" customFormat="1" x14ac:dyDescent="0.35">
      <c r="D406" s="14"/>
    </row>
    <row r="407" spans="4:4" s="2" customFormat="1" x14ac:dyDescent="0.35">
      <c r="D407" s="14"/>
    </row>
    <row r="408" spans="4:4" s="2" customFormat="1" x14ac:dyDescent="0.35">
      <c r="D408" s="14"/>
    </row>
    <row r="409" spans="4:4" s="2" customFormat="1" x14ac:dyDescent="0.35">
      <c r="D409" s="14"/>
    </row>
    <row r="410" spans="4:4" s="2" customFormat="1" x14ac:dyDescent="0.35">
      <c r="D410" s="14"/>
    </row>
    <row r="411" spans="4:4" s="2" customFormat="1" x14ac:dyDescent="0.35">
      <c r="D411" s="14"/>
    </row>
    <row r="412" spans="4:4" s="2" customFormat="1" x14ac:dyDescent="0.35">
      <c r="D412" s="14"/>
    </row>
    <row r="413" spans="4:4" s="2" customFormat="1" x14ac:dyDescent="0.35">
      <c r="D413" s="14"/>
    </row>
    <row r="414" spans="4:4" s="2" customFormat="1" x14ac:dyDescent="0.35">
      <c r="D414" s="14"/>
    </row>
    <row r="415" spans="4:4" s="2" customFormat="1" x14ac:dyDescent="0.35">
      <c r="D415" s="14"/>
    </row>
    <row r="416" spans="4:4" s="2" customFormat="1" x14ac:dyDescent="0.35">
      <c r="D416" s="14"/>
    </row>
    <row r="417" spans="4:4" s="2" customFormat="1" x14ac:dyDescent="0.35">
      <c r="D417" s="14"/>
    </row>
    <row r="418" spans="4:4" s="2" customFormat="1" x14ac:dyDescent="0.35">
      <c r="D418" s="14"/>
    </row>
    <row r="419" spans="4:4" s="2" customFormat="1" x14ac:dyDescent="0.35">
      <c r="D419" s="14"/>
    </row>
    <row r="420" spans="4:4" s="2" customFormat="1" x14ac:dyDescent="0.35">
      <c r="D420" s="14"/>
    </row>
    <row r="421" spans="4:4" s="2" customFormat="1" x14ac:dyDescent="0.35">
      <c r="D421" s="14"/>
    </row>
    <row r="422" spans="4:4" s="2" customFormat="1" x14ac:dyDescent="0.35">
      <c r="D422" s="14"/>
    </row>
    <row r="423" spans="4:4" s="2" customFormat="1" x14ac:dyDescent="0.35">
      <c r="D423" s="14"/>
    </row>
    <row r="424" spans="4:4" s="2" customFormat="1" x14ac:dyDescent="0.35">
      <c r="D424" s="14"/>
    </row>
    <row r="425" spans="4:4" s="2" customFormat="1" x14ac:dyDescent="0.35">
      <c r="D425" s="14"/>
    </row>
    <row r="426" spans="4:4" s="2" customFormat="1" x14ac:dyDescent="0.35">
      <c r="D426" s="14"/>
    </row>
    <row r="427" spans="4:4" s="2" customFormat="1" x14ac:dyDescent="0.35">
      <c r="D427" s="14"/>
    </row>
    <row r="428" spans="4:4" s="2" customFormat="1" x14ac:dyDescent="0.35">
      <c r="D428" s="14"/>
    </row>
    <row r="429" spans="4:4" s="2" customFormat="1" x14ac:dyDescent="0.35">
      <c r="D429" s="14"/>
    </row>
    <row r="430" spans="4:4" s="2" customFormat="1" x14ac:dyDescent="0.35">
      <c r="D430" s="14"/>
    </row>
    <row r="431" spans="4:4" s="2" customFormat="1" x14ac:dyDescent="0.35">
      <c r="D431" s="14"/>
    </row>
    <row r="432" spans="4:4" s="2" customFormat="1" x14ac:dyDescent="0.35">
      <c r="D432" s="14"/>
    </row>
    <row r="433" spans="4:4" s="2" customFormat="1" x14ac:dyDescent="0.35">
      <c r="D433" s="14"/>
    </row>
    <row r="434" spans="4:4" s="2" customFormat="1" x14ac:dyDescent="0.35">
      <c r="D434" s="14"/>
    </row>
    <row r="435" spans="4:4" s="2" customFormat="1" x14ac:dyDescent="0.35">
      <c r="D435" s="14"/>
    </row>
    <row r="436" spans="4:4" s="2" customFormat="1" x14ac:dyDescent="0.35">
      <c r="D436" s="14"/>
    </row>
    <row r="437" spans="4:4" s="2" customFormat="1" x14ac:dyDescent="0.35">
      <c r="D437" s="14"/>
    </row>
    <row r="438" spans="4:4" s="2" customFormat="1" x14ac:dyDescent="0.35">
      <c r="D438" s="14"/>
    </row>
    <row r="439" spans="4:4" s="2" customFormat="1" x14ac:dyDescent="0.35">
      <c r="D439" s="14"/>
    </row>
    <row r="440" spans="4:4" s="2" customFormat="1" x14ac:dyDescent="0.35">
      <c r="D440" s="14"/>
    </row>
    <row r="441" spans="4:4" s="2" customFormat="1" x14ac:dyDescent="0.35">
      <c r="D441" s="14"/>
    </row>
    <row r="442" spans="4:4" s="2" customFormat="1" x14ac:dyDescent="0.35">
      <c r="D442" s="14"/>
    </row>
    <row r="443" spans="4:4" s="2" customFormat="1" x14ac:dyDescent="0.35">
      <c r="D443" s="14"/>
    </row>
    <row r="444" spans="4:4" s="2" customFormat="1" x14ac:dyDescent="0.35">
      <c r="D444" s="14"/>
    </row>
    <row r="445" spans="4:4" s="2" customFormat="1" x14ac:dyDescent="0.35">
      <c r="D445" s="14"/>
    </row>
    <row r="446" spans="4:4" s="2" customFormat="1" x14ac:dyDescent="0.35">
      <c r="D446" s="14"/>
    </row>
    <row r="447" spans="4:4" s="2" customFormat="1" x14ac:dyDescent="0.35">
      <c r="D447" s="14"/>
    </row>
    <row r="448" spans="4:4" s="2" customFormat="1" x14ac:dyDescent="0.35">
      <c r="D448" s="14"/>
    </row>
    <row r="449" spans="4:4" s="2" customFormat="1" x14ac:dyDescent="0.35">
      <c r="D449" s="14"/>
    </row>
    <row r="450" spans="4:4" s="2" customFormat="1" x14ac:dyDescent="0.35">
      <c r="D450" s="14"/>
    </row>
    <row r="451" spans="4:4" s="2" customFormat="1" x14ac:dyDescent="0.35">
      <c r="D451" s="14"/>
    </row>
    <row r="452" spans="4:4" s="2" customFormat="1" x14ac:dyDescent="0.35">
      <c r="D452" s="14"/>
    </row>
    <row r="453" spans="4:4" s="2" customFormat="1" x14ac:dyDescent="0.35">
      <c r="D453" s="14"/>
    </row>
    <row r="454" spans="4:4" s="2" customFormat="1" x14ac:dyDescent="0.35">
      <c r="D454" s="14"/>
    </row>
    <row r="455" spans="4:4" s="2" customFormat="1" x14ac:dyDescent="0.35">
      <c r="D455" s="14"/>
    </row>
    <row r="456" spans="4:4" s="2" customFormat="1" x14ac:dyDescent="0.35">
      <c r="D456" s="14"/>
    </row>
    <row r="457" spans="4:4" s="2" customFormat="1" x14ac:dyDescent="0.35">
      <c r="D457" s="14"/>
    </row>
    <row r="458" spans="4:4" s="2" customFormat="1" x14ac:dyDescent="0.35">
      <c r="D458" s="14"/>
    </row>
    <row r="459" spans="4:4" s="2" customFormat="1" x14ac:dyDescent="0.35">
      <c r="D459" s="14"/>
    </row>
    <row r="460" spans="4:4" s="2" customFormat="1" x14ac:dyDescent="0.35">
      <c r="D460" s="14"/>
    </row>
    <row r="461" spans="4:4" s="2" customFormat="1" x14ac:dyDescent="0.35">
      <c r="D461" s="14"/>
    </row>
    <row r="462" spans="4:4" s="2" customFormat="1" x14ac:dyDescent="0.35">
      <c r="D462" s="14"/>
    </row>
    <row r="463" spans="4:4" s="2" customFormat="1" x14ac:dyDescent="0.35">
      <c r="D463" s="14"/>
    </row>
    <row r="464" spans="4:4" s="2" customFormat="1" x14ac:dyDescent="0.35">
      <c r="D464" s="14"/>
    </row>
    <row r="465" spans="1:25" x14ac:dyDescent="0.35">
      <c r="A465" s="2"/>
      <c r="B465" s="2"/>
      <c r="C465" s="2"/>
      <c r="D465" s="1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x14ac:dyDescent="0.35">
      <c r="A466" s="2"/>
      <c r="B466" s="2"/>
      <c r="C466" s="2"/>
      <c r="D466" s="1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x14ac:dyDescent="0.35">
      <c r="A467" s="2"/>
      <c r="B467" s="2"/>
      <c r="C467" s="2"/>
      <c r="D467" s="1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</sheetData>
  <mergeCells count="1">
    <mergeCell ref="E5:Y7"/>
  </mergeCells>
  <pageMargins left="0.39370078740157483" right="0.39370078740157483" top="0.39370078740157483" bottom="0.39370078740157483" header="0.31496062992125984" footer="0.31496062992125984"/>
  <pageSetup paperSize="9" scale="94" fitToHeight="0" orientation="landscape" r:id="rId1"/>
  <rowBreaks count="1" manualBreakCount="1">
    <brk id="49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B466"/>
  <sheetViews>
    <sheetView showGridLines="0" zoomScale="85" zoomScaleNormal="85" zoomScaleSheetLayoutView="115" workbookViewId="0"/>
  </sheetViews>
  <sheetFormatPr baseColWidth="10" defaultColWidth="11.453125" defaultRowHeight="14.5" x14ac:dyDescent="0.35"/>
  <cols>
    <col min="1" max="1" width="60.7265625" customWidth="1"/>
    <col min="2" max="3" width="5.7265625" customWidth="1"/>
    <col min="4" max="4" width="5.7265625" style="1" customWidth="1"/>
    <col min="5" max="25" width="5.7265625" customWidth="1"/>
    <col min="26" max="26" width="7" customWidth="1"/>
  </cols>
  <sheetData>
    <row r="1" spans="1:158" s="2" customFormat="1" ht="15" customHeight="1" x14ac:dyDescent="0.35"/>
    <row r="2" spans="1:158" s="2" customFormat="1" ht="20.149999999999999" customHeight="1" x14ac:dyDescent="0.35">
      <c r="E2" s="75" t="s">
        <v>12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158" s="2" customFormat="1" ht="20.149999999999999" customHeight="1" x14ac:dyDescent="0.35">
      <c r="E3" s="167" t="s">
        <v>111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1:158" s="2" customFormat="1" ht="13" customHeight="1" x14ac:dyDescent="0.3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158" s="2" customFormat="1" ht="15" customHeight="1" x14ac:dyDescent="0.35">
      <c r="A5" s="5"/>
      <c r="E5" s="208" t="s">
        <v>8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</row>
    <row r="6" spans="1:158" s="2" customFormat="1" ht="15" customHeight="1" x14ac:dyDescent="0.35">
      <c r="A6" s="5"/>
      <c r="B6" s="62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158" s="2" customFormat="1" ht="15" customHeight="1" x14ac:dyDescent="0.35">
      <c r="A7" s="5"/>
      <c r="B7" s="62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</row>
    <row r="8" spans="1:158" s="2" customFormat="1" ht="13" customHeight="1" x14ac:dyDescent="0.3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59"/>
      <c r="X8" s="59"/>
      <c r="Y8" s="59"/>
    </row>
    <row r="9" spans="1:158" s="2" customFormat="1" ht="13" customHeight="1" x14ac:dyDescent="0.35">
      <c r="A9" s="6" t="s">
        <v>14</v>
      </c>
    </row>
    <row r="10" spans="1:158" s="123" customFormat="1" ht="20.149999999999999" customHeight="1" x14ac:dyDescent="0.35">
      <c r="A10" s="121"/>
      <c r="B10" s="164"/>
      <c r="C10" s="132"/>
      <c r="D10" s="132"/>
      <c r="E10" s="132"/>
      <c r="F10" s="132" t="s">
        <v>15</v>
      </c>
      <c r="G10" s="132"/>
      <c r="H10" s="132"/>
      <c r="I10" s="137"/>
      <c r="J10" s="164"/>
      <c r="K10" s="132"/>
      <c r="L10" s="132"/>
      <c r="M10" s="132"/>
      <c r="N10" s="132" t="s">
        <v>16</v>
      </c>
      <c r="O10" s="132"/>
      <c r="P10" s="132"/>
      <c r="Q10" s="137"/>
      <c r="R10" s="164"/>
      <c r="S10" s="134"/>
      <c r="T10" s="134"/>
      <c r="U10" s="134"/>
      <c r="V10" s="165"/>
      <c r="W10" s="134" t="s">
        <v>12</v>
      </c>
      <c r="X10" s="134"/>
      <c r="Y10" s="137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</row>
    <row r="11" spans="1:158" s="8" customFormat="1" ht="17.149999999999999" customHeight="1" x14ac:dyDescent="0.25">
      <c r="A11" s="22"/>
      <c r="B11" s="12" t="s">
        <v>19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25</v>
      </c>
      <c r="I11" s="27" t="s">
        <v>26</v>
      </c>
      <c r="J11" s="12" t="s">
        <v>19</v>
      </c>
      <c r="K11" s="12" t="s">
        <v>20</v>
      </c>
      <c r="L11" s="12" t="s">
        <v>21</v>
      </c>
      <c r="M11" s="12" t="s">
        <v>22</v>
      </c>
      <c r="N11" s="12" t="s">
        <v>23</v>
      </c>
      <c r="O11" s="12" t="s">
        <v>24</v>
      </c>
      <c r="P11" s="12" t="s">
        <v>25</v>
      </c>
      <c r="Q11" s="27" t="s">
        <v>26</v>
      </c>
      <c r="R11" s="12" t="s">
        <v>19</v>
      </c>
      <c r="S11" s="12" t="s">
        <v>20</v>
      </c>
      <c r="T11" s="12" t="s">
        <v>21</v>
      </c>
      <c r="U11" s="12" t="s">
        <v>22</v>
      </c>
      <c r="V11" s="12" t="s">
        <v>23</v>
      </c>
      <c r="W11" s="12" t="s">
        <v>24</v>
      </c>
      <c r="X11" s="12" t="s">
        <v>25</v>
      </c>
      <c r="Y11" s="27" t="s">
        <v>26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</row>
    <row r="12" spans="1:158" s="8" customFormat="1" ht="10" customHeight="1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7"/>
      <c r="W12" s="17"/>
      <c r="X12" s="17"/>
      <c r="Y12" s="17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</row>
    <row r="13" spans="1:158" s="31" customFormat="1" ht="10.5" customHeight="1" x14ac:dyDescent="0.35">
      <c r="A13" s="93" t="s">
        <v>34</v>
      </c>
      <c r="B13" s="58">
        <v>0</v>
      </c>
      <c r="C13" s="58">
        <v>23</v>
      </c>
      <c r="D13" s="58">
        <v>25</v>
      </c>
      <c r="E13" s="58">
        <v>25</v>
      </c>
      <c r="F13" s="58">
        <v>25</v>
      </c>
      <c r="G13" s="58">
        <v>26</v>
      </c>
      <c r="H13" s="58">
        <v>25</v>
      </c>
      <c r="I13" s="58">
        <v>25</v>
      </c>
      <c r="J13" s="58">
        <v>0</v>
      </c>
      <c r="K13" s="58">
        <v>0</v>
      </c>
      <c r="L13" s="58">
        <v>2</v>
      </c>
      <c r="M13" s="58">
        <v>0</v>
      </c>
      <c r="N13" s="58">
        <v>0</v>
      </c>
      <c r="O13" s="58">
        <v>0</v>
      </c>
      <c r="P13" s="58">
        <v>0</v>
      </c>
      <c r="Q13" s="58">
        <v>1</v>
      </c>
      <c r="R13" s="106">
        <v>0</v>
      </c>
      <c r="S13" s="34">
        <v>0</v>
      </c>
      <c r="T13" s="34">
        <v>8</v>
      </c>
      <c r="U13" s="34">
        <v>0</v>
      </c>
      <c r="V13" s="34">
        <v>0</v>
      </c>
      <c r="W13" s="35">
        <v>0</v>
      </c>
      <c r="X13" s="35">
        <v>0</v>
      </c>
      <c r="Y13" s="35">
        <v>4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</row>
    <row r="14" spans="1:158" s="8" customFormat="1" ht="10.5" customHeight="1" x14ac:dyDescent="0.25">
      <c r="A14" s="94" t="s">
        <v>112</v>
      </c>
      <c r="B14" s="108"/>
      <c r="C14" s="41">
        <v>23</v>
      </c>
      <c r="D14" s="41">
        <v>25</v>
      </c>
      <c r="E14" s="169">
        <v>25</v>
      </c>
      <c r="F14" s="169">
        <v>25</v>
      </c>
      <c r="G14" s="170">
        <v>26</v>
      </c>
      <c r="H14" s="170">
        <v>25</v>
      </c>
      <c r="I14" s="187">
        <v>25</v>
      </c>
      <c r="J14" s="188"/>
      <c r="K14" s="188">
        <v>0</v>
      </c>
      <c r="L14" s="189">
        <v>2</v>
      </c>
      <c r="M14" s="190">
        <v>0</v>
      </c>
      <c r="N14" s="171">
        <v>0</v>
      </c>
      <c r="O14" s="170">
        <v>0</v>
      </c>
      <c r="P14" s="170">
        <v>0</v>
      </c>
      <c r="Q14" s="168">
        <v>1</v>
      </c>
      <c r="R14" s="28"/>
      <c r="S14" s="28">
        <v>0</v>
      </c>
      <c r="T14" s="28">
        <v>8</v>
      </c>
      <c r="U14" s="28">
        <v>0</v>
      </c>
      <c r="V14" s="28">
        <v>0</v>
      </c>
      <c r="W14" s="28">
        <v>0</v>
      </c>
      <c r="X14" s="28">
        <v>0</v>
      </c>
      <c r="Y14" s="28">
        <v>4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158" s="8" customFormat="1" ht="10.5" customHeight="1" x14ac:dyDescent="0.25">
      <c r="A15" s="93" t="s">
        <v>44</v>
      </c>
      <c r="B15" s="18">
        <v>0</v>
      </c>
      <c r="C15" s="18">
        <v>0</v>
      </c>
      <c r="D15" s="18">
        <v>0</v>
      </c>
      <c r="E15" s="58">
        <v>0</v>
      </c>
      <c r="F15" s="58">
        <v>0</v>
      </c>
      <c r="G15" s="58">
        <v>0</v>
      </c>
      <c r="H15" s="58">
        <v>60</v>
      </c>
      <c r="I15" s="58">
        <v>44</v>
      </c>
      <c r="J15" s="58">
        <v>0</v>
      </c>
      <c r="K15" s="58">
        <v>0</v>
      </c>
      <c r="L15" s="172">
        <v>0</v>
      </c>
      <c r="M15" s="58">
        <v>0</v>
      </c>
      <c r="N15" s="58">
        <v>0</v>
      </c>
      <c r="O15" s="172">
        <v>0</v>
      </c>
      <c r="P15" s="172">
        <v>3</v>
      </c>
      <c r="Q15" s="58">
        <v>2</v>
      </c>
      <c r="R15" s="40"/>
      <c r="S15" s="40"/>
      <c r="T15" s="40"/>
      <c r="U15" s="40"/>
      <c r="V15" s="40"/>
      <c r="W15" s="40"/>
      <c r="X15" s="40">
        <v>5</v>
      </c>
      <c r="Y15" s="90">
        <v>4.5454545454545459</v>
      </c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158" s="2" customFormat="1" ht="10.5" customHeight="1" x14ac:dyDescent="0.35">
      <c r="A16" s="94" t="s">
        <v>113</v>
      </c>
      <c r="B16" s="111"/>
      <c r="C16" s="70"/>
      <c r="D16" s="70"/>
      <c r="E16" s="173"/>
      <c r="F16" s="173"/>
      <c r="G16" s="174"/>
      <c r="H16" s="174">
        <v>60</v>
      </c>
      <c r="I16" s="191">
        <v>44</v>
      </c>
      <c r="J16" s="188"/>
      <c r="K16" s="188"/>
      <c r="L16" s="189"/>
      <c r="M16" s="190"/>
      <c r="N16" s="173"/>
      <c r="O16" s="175"/>
      <c r="P16" s="175">
        <v>3</v>
      </c>
      <c r="Q16" s="176">
        <v>2</v>
      </c>
      <c r="R16" s="28"/>
      <c r="S16" s="28"/>
      <c r="T16" s="28"/>
      <c r="U16" s="28"/>
      <c r="V16" s="28"/>
      <c r="W16" s="28"/>
      <c r="X16" s="28">
        <v>5</v>
      </c>
      <c r="Y16" s="28">
        <v>4.5454545454545459</v>
      </c>
    </row>
    <row r="17" spans="1:144" s="31" customFormat="1" ht="10.5" customHeight="1" x14ac:dyDescent="0.35">
      <c r="A17" s="93" t="s">
        <v>47</v>
      </c>
      <c r="B17" s="18">
        <f>B18+B19+B20</f>
        <v>29</v>
      </c>
      <c r="C17" s="18">
        <f>C18+C19+C20</f>
        <v>42</v>
      </c>
      <c r="D17" s="18">
        <f>D18+D19+D20</f>
        <v>29</v>
      </c>
      <c r="E17" s="58">
        <f>E18+E19+E20</f>
        <v>43</v>
      </c>
      <c r="F17" s="58">
        <f>F18+F19+F20+F21+F22</f>
        <v>64</v>
      </c>
      <c r="G17" s="58">
        <v>64</v>
      </c>
      <c r="H17" s="58">
        <v>77</v>
      </c>
      <c r="I17" s="58">
        <v>57</v>
      </c>
      <c r="J17" s="58">
        <f>J18+J19+J20</f>
        <v>15</v>
      </c>
      <c r="K17" s="58">
        <f>K18+K19+K20</f>
        <v>18</v>
      </c>
      <c r="L17" s="58">
        <f>L18+L19+L20</f>
        <v>7</v>
      </c>
      <c r="M17" s="58">
        <f>M18+M19+M20</f>
        <v>7</v>
      </c>
      <c r="N17" s="58">
        <f>N18+N19+N20+N21+N22</f>
        <v>11</v>
      </c>
      <c r="O17" s="58">
        <v>0</v>
      </c>
      <c r="P17" s="58">
        <v>15</v>
      </c>
      <c r="Q17" s="58">
        <v>12</v>
      </c>
      <c r="R17" s="40">
        <f>100*(J17/B17)</f>
        <v>51.724137931034484</v>
      </c>
      <c r="S17" s="40">
        <f>100*(K17/C17)</f>
        <v>42.857142857142854</v>
      </c>
      <c r="T17" s="40">
        <f>100*(L17/D17)</f>
        <v>24.137931034482758</v>
      </c>
      <c r="U17" s="40">
        <f>100*(M17/E17)</f>
        <v>16.279069767441861</v>
      </c>
      <c r="V17" s="34">
        <v>17.1875</v>
      </c>
      <c r="W17" s="34">
        <v>0</v>
      </c>
      <c r="X17" s="34">
        <v>19.480519480519483</v>
      </c>
      <c r="Y17" s="35">
        <v>21.052631578947366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</row>
    <row r="18" spans="1:144" s="31" customFormat="1" ht="10.5" customHeight="1" x14ac:dyDescent="0.35">
      <c r="A18" s="94" t="s">
        <v>114</v>
      </c>
      <c r="B18" s="112">
        <v>29</v>
      </c>
      <c r="C18" s="32">
        <v>22</v>
      </c>
      <c r="D18" s="32">
        <v>24</v>
      </c>
      <c r="E18" s="177">
        <v>22</v>
      </c>
      <c r="F18" s="177">
        <v>19</v>
      </c>
      <c r="G18" s="178">
        <v>23</v>
      </c>
      <c r="H18" s="178">
        <v>28</v>
      </c>
      <c r="I18" s="192">
        <v>18</v>
      </c>
      <c r="J18" s="193">
        <v>15</v>
      </c>
      <c r="K18" s="193">
        <v>8</v>
      </c>
      <c r="L18" s="193">
        <v>7</v>
      </c>
      <c r="M18" s="194">
        <v>2</v>
      </c>
      <c r="N18" s="179">
        <v>1</v>
      </c>
      <c r="O18" s="179">
        <v>0</v>
      </c>
      <c r="P18" s="179">
        <v>5</v>
      </c>
      <c r="Q18" s="180">
        <v>2</v>
      </c>
      <c r="R18" s="28">
        <v>51.724137931034498</v>
      </c>
      <c r="S18" s="28">
        <v>36.363636363636395</v>
      </c>
      <c r="T18" s="28">
        <v>29.166666666666703</v>
      </c>
      <c r="U18" s="28">
        <v>9.0909090909090899</v>
      </c>
      <c r="V18" s="28">
        <v>5.2631578947368425</v>
      </c>
      <c r="W18" s="28">
        <v>0</v>
      </c>
      <c r="X18" s="28">
        <v>17.857142857142858</v>
      </c>
      <c r="Y18" s="28">
        <v>11.111111111111111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144" s="31" customFormat="1" ht="10.5" customHeight="1" x14ac:dyDescent="0.35">
      <c r="A19" s="94" t="s">
        <v>115</v>
      </c>
      <c r="B19" s="113"/>
      <c r="C19" s="41">
        <v>20</v>
      </c>
      <c r="D19" s="41">
        <v>5</v>
      </c>
      <c r="E19" s="169">
        <v>5</v>
      </c>
      <c r="F19" s="169">
        <v>7</v>
      </c>
      <c r="G19" s="170">
        <v>7</v>
      </c>
      <c r="H19" s="170">
        <v>11</v>
      </c>
      <c r="I19" s="195">
        <v>6</v>
      </c>
      <c r="J19" s="196"/>
      <c r="K19" s="196">
        <v>10</v>
      </c>
      <c r="L19" s="196">
        <v>0</v>
      </c>
      <c r="M19" s="197">
        <v>0</v>
      </c>
      <c r="N19" s="171">
        <v>1</v>
      </c>
      <c r="O19" s="171">
        <v>0</v>
      </c>
      <c r="P19" s="171">
        <v>0</v>
      </c>
      <c r="Q19" s="181">
        <v>1</v>
      </c>
      <c r="R19" s="28"/>
      <c r="S19" s="28">
        <v>50</v>
      </c>
      <c r="T19" s="28">
        <v>0</v>
      </c>
      <c r="U19" s="28">
        <v>0</v>
      </c>
      <c r="V19" s="28">
        <v>14.285714285714286</v>
      </c>
      <c r="W19" s="28">
        <v>0</v>
      </c>
      <c r="X19" s="28">
        <v>0</v>
      </c>
      <c r="Y19" s="28">
        <v>16.666666666666664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144" s="31" customFormat="1" ht="10.5" customHeight="1" x14ac:dyDescent="0.35">
      <c r="A20" s="94" t="s">
        <v>116</v>
      </c>
      <c r="B20" s="113"/>
      <c r="C20" s="41"/>
      <c r="D20" s="41"/>
      <c r="E20" s="169">
        <v>16</v>
      </c>
      <c r="F20" s="169">
        <v>14</v>
      </c>
      <c r="G20" s="170">
        <v>15</v>
      </c>
      <c r="H20" s="170">
        <v>17</v>
      </c>
      <c r="I20" s="195">
        <v>11</v>
      </c>
      <c r="J20" s="196"/>
      <c r="K20" s="196"/>
      <c r="L20" s="196"/>
      <c r="M20" s="197">
        <v>5</v>
      </c>
      <c r="N20" s="171">
        <v>7</v>
      </c>
      <c r="O20" s="171">
        <v>0</v>
      </c>
      <c r="P20" s="171">
        <v>7</v>
      </c>
      <c r="Q20" s="181">
        <v>4</v>
      </c>
      <c r="R20" s="28"/>
      <c r="S20" s="28"/>
      <c r="T20" s="28"/>
      <c r="U20" s="28">
        <v>31.25</v>
      </c>
      <c r="V20" s="28">
        <v>50</v>
      </c>
      <c r="W20" s="28">
        <v>0</v>
      </c>
      <c r="X20" s="28">
        <v>41.17647058823529</v>
      </c>
      <c r="Y20" s="28">
        <v>36.363636363636367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144" s="31" customFormat="1" ht="10.5" customHeight="1" x14ac:dyDescent="0.35">
      <c r="A21" s="94" t="s">
        <v>117</v>
      </c>
      <c r="B21" s="113"/>
      <c r="C21" s="41"/>
      <c r="D21" s="41"/>
      <c r="E21" s="169"/>
      <c r="F21" s="169">
        <v>14</v>
      </c>
      <c r="G21" s="170">
        <v>12</v>
      </c>
      <c r="H21" s="170">
        <v>8</v>
      </c>
      <c r="I21" s="195">
        <v>13</v>
      </c>
      <c r="J21" s="196"/>
      <c r="K21" s="196"/>
      <c r="L21" s="196"/>
      <c r="M21" s="197"/>
      <c r="N21" s="171">
        <v>1</v>
      </c>
      <c r="O21" s="171">
        <v>0</v>
      </c>
      <c r="P21" s="171">
        <v>1</v>
      </c>
      <c r="Q21" s="181">
        <v>2</v>
      </c>
      <c r="R21" s="28"/>
      <c r="S21" s="28"/>
      <c r="T21" s="28"/>
      <c r="U21" s="28"/>
      <c r="V21" s="28">
        <v>7.1428571428571423</v>
      </c>
      <c r="W21" s="28">
        <v>0</v>
      </c>
      <c r="X21" s="28">
        <v>12.5</v>
      </c>
      <c r="Y21" s="28">
        <v>15.384615384615385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144" s="31" customFormat="1" ht="10.5" customHeight="1" x14ac:dyDescent="0.35">
      <c r="A22" s="94" t="s">
        <v>118</v>
      </c>
      <c r="B22" s="110"/>
      <c r="C22" s="42"/>
      <c r="D22" s="33"/>
      <c r="E22" s="182"/>
      <c r="F22" s="182">
        <v>10</v>
      </c>
      <c r="G22" s="183">
        <v>7</v>
      </c>
      <c r="H22" s="183">
        <v>13</v>
      </c>
      <c r="I22" s="198">
        <v>9</v>
      </c>
      <c r="J22" s="199"/>
      <c r="K22" s="199"/>
      <c r="L22" s="200"/>
      <c r="M22" s="201"/>
      <c r="N22" s="184">
        <v>1</v>
      </c>
      <c r="O22" s="184">
        <v>0</v>
      </c>
      <c r="P22" s="184">
        <v>2</v>
      </c>
      <c r="Q22" s="185">
        <v>3</v>
      </c>
      <c r="R22" s="28"/>
      <c r="S22" s="28"/>
      <c r="T22" s="28"/>
      <c r="U22" s="28"/>
      <c r="V22" s="28">
        <v>10</v>
      </c>
      <c r="W22" s="28">
        <v>0</v>
      </c>
      <c r="X22" s="28">
        <v>15.384615384615385</v>
      </c>
      <c r="Y22" s="28">
        <v>33.333333333333329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144" s="2" customFormat="1" ht="10.5" customHeight="1" x14ac:dyDescent="0.35">
      <c r="A23" s="93" t="s">
        <v>61</v>
      </c>
      <c r="B23" s="18">
        <v>17</v>
      </c>
      <c r="C23" s="18">
        <v>32</v>
      </c>
      <c r="D23" s="18">
        <v>21</v>
      </c>
      <c r="E23" s="58">
        <v>31</v>
      </c>
      <c r="F23" s="58">
        <v>26</v>
      </c>
      <c r="G23" s="58">
        <v>34</v>
      </c>
      <c r="H23" s="58">
        <v>31</v>
      </c>
      <c r="I23" s="58">
        <v>23</v>
      </c>
      <c r="J23" s="58">
        <v>2</v>
      </c>
      <c r="K23" s="58"/>
      <c r="L23" s="172">
        <v>0</v>
      </c>
      <c r="M23" s="58">
        <v>4</v>
      </c>
      <c r="N23" s="58">
        <f>N26</f>
        <v>0</v>
      </c>
      <c r="O23" s="172">
        <v>3</v>
      </c>
      <c r="P23" s="172">
        <v>2</v>
      </c>
      <c r="Q23" s="58">
        <v>1</v>
      </c>
      <c r="R23" s="107">
        <v>11.764705882352899</v>
      </c>
      <c r="S23" s="34">
        <v>0</v>
      </c>
      <c r="T23" s="34">
        <v>0</v>
      </c>
      <c r="U23" s="107">
        <v>12.903225806451612</v>
      </c>
      <c r="V23" s="40">
        <f>100*(N23/F23)</f>
        <v>0</v>
      </c>
      <c r="W23" s="40">
        <v>8.8235294117647065</v>
      </c>
      <c r="X23" s="40">
        <v>6.4516129032258061</v>
      </c>
      <c r="Y23" s="90">
        <v>4.3478260869565215</v>
      </c>
    </row>
    <row r="24" spans="1:144" s="31" customFormat="1" ht="10.5" customHeight="1" x14ac:dyDescent="0.35">
      <c r="A24" s="94" t="s">
        <v>119</v>
      </c>
      <c r="B24" s="111">
        <v>17</v>
      </c>
      <c r="C24" s="43">
        <v>32</v>
      </c>
      <c r="D24" s="43">
        <v>21</v>
      </c>
      <c r="E24" s="179">
        <v>31</v>
      </c>
      <c r="F24" s="179">
        <v>26</v>
      </c>
      <c r="G24" s="178">
        <v>34</v>
      </c>
      <c r="H24" s="178">
        <v>31</v>
      </c>
      <c r="I24" s="187">
        <v>23</v>
      </c>
      <c r="J24" s="188">
        <v>2</v>
      </c>
      <c r="K24" s="188">
        <v>0</v>
      </c>
      <c r="L24" s="189">
        <v>0</v>
      </c>
      <c r="M24" s="190">
        <v>4</v>
      </c>
      <c r="N24" s="179">
        <v>0</v>
      </c>
      <c r="O24" s="178">
        <v>3</v>
      </c>
      <c r="P24" s="178">
        <v>2</v>
      </c>
      <c r="Q24" s="186">
        <v>1</v>
      </c>
      <c r="R24" s="28">
        <v>11.764705882352899</v>
      </c>
      <c r="S24" s="28">
        <v>0</v>
      </c>
      <c r="T24" s="28">
        <v>0</v>
      </c>
      <c r="U24" s="28">
        <v>12.903225806451598</v>
      </c>
      <c r="V24" s="28">
        <v>0</v>
      </c>
      <c r="W24" s="28">
        <v>8.8235294117647065</v>
      </c>
      <c r="X24" s="28">
        <v>6.4516129032258061</v>
      </c>
      <c r="Y24" s="28">
        <v>4.3478260869565215</v>
      </c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144" s="31" customFormat="1" ht="10.5" customHeight="1" x14ac:dyDescent="0.35">
      <c r="A25" s="21" t="s">
        <v>120</v>
      </c>
      <c r="B25" s="19">
        <v>46</v>
      </c>
      <c r="C25" s="19">
        <f>SUM(C24,C18:C22,C16,C14:C14)</f>
        <v>97</v>
      </c>
      <c r="D25" s="19">
        <v>75</v>
      </c>
      <c r="E25" s="107">
        <v>99</v>
      </c>
      <c r="F25" s="107">
        <v>115</v>
      </c>
      <c r="G25" s="107">
        <v>124</v>
      </c>
      <c r="H25" s="107">
        <v>193</v>
      </c>
      <c r="I25" s="107">
        <v>149</v>
      </c>
      <c r="J25" s="107">
        <f t="shared" ref="J25:O25" si="0">SUM(J24,J18:J22,J16,J14:J14)</f>
        <v>17</v>
      </c>
      <c r="K25" s="107">
        <f t="shared" si="0"/>
        <v>18</v>
      </c>
      <c r="L25" s="107">
        <f t="shared" si="0"/>
        <v>9</v>
      </c>
      <c r="M25" s="107">
        <f t="shared" si="0"/>
        <v>11</v>
      </c>
      <c r="N25" s="107">
        <f t="shared" si="0"/>
        <v>11</v>
      </c>
      <c r="O25" s="107">
        <f t="shared" si="0"/>
        <v>3</v>
      </c>
      <c r="P25" s="107">
        <v>20</v>
      </c>
      <c r="Q25" s="107">
        <v>16</v>
      </c>
      <c r="R25" s="34">
        <f>100*(J25/B25)</f>
        <v>36.95652173913043</v>
      </c>
      <c r="S25" s="34">
        <f>K25/C25*100</f>
        <v>18.556701030927837</v>
      </c>
      <c r="T25" s="34">
        <f>L25/D25*100</f>
        <v>12</v>
      </c>
      <c r="U25" s="34">
        <f>M25/E25*100</f>
        <v>11.111111111111111</v>
      </c>
      <c r="V25" s="34">
        <f>N25/F25*100</f>
        <v>9.5652173913043477</v>
      </c>
      <c r="W25" s="34">
        <f>O25/G25*100</f>
        <v>2.4193548387096775</v>
      </c>
      <c r="X25" s="34">
        <v>10.362694300518134</v>
      </c>
      <c r="Y25" s="35">
        <v>10.738255033557047</v>
      </c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</row>
    <row r="26" spans="1:144" s="8" customFormat="1" ht="10.5" x14ac:dyDescent="0.25">
      <c r="A26" s="15"/>
      <c r="B26" s="11"/>
      <c r="C26" s="11"/>
      <c r="D26" s="16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17"/>
      <c r="S26" s="17"/>
      <c r="T26" s="17"/>
      <c r="U26" s="17"/>
      <c r="V26" s="17"/>
      <c r="W26" s="17"/>
      <c r="X26" s="17"/>
      <c r="Y26" s="17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</row>
    <row r="27" spans="1:144" s="8" customFormat="1" ht="10.5" x14ac:dyDescent="0.25">
      <c r="A27" s="9"/>
      <c r="B27" s="17"/>
      <c r="C27" s="17"/>
      <c r="D27" s="16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</row>
    <row r="28" spans="1:144" s="8" customFormat="1" ht="10.5" x14ac:dyDescent="0.25">
      <c r="A28" s="15"/>
      <c r="B28" s="11"/>
      <c r="C28" s="11"/>
      <c r="D28" s="16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</row>
    <row r="29" spans="1:144" s="8" customFormat="1" ht="10.5" x14ac:dyDescent="0.25">
      <c r="A29" s="9"/>
      <c r="B29" s="17"/>
      <c r="C29" s="17"/>
      <c r="D29" s="16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</row>
    <row r="30" spans="1:144" s="8" customFormat="1" ht="10.5" x14ac:dyDescent="0.25">
      <c r="A30" s="9"/>
      <c r="B30" s="17"/>
      <c r="C30" s="17"/>
      <c r="D30" s="16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</row>
    <row r="31" spans="1:144" s="8" customFormat="1" ht="10.5" x14ac:dyDescent="0.25">
      <c r="A31" s="9"/>
      <c r="B31" s="17"/>
      <c r="C31" s="17"/>
      <c r="D31" s="16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</row>
    <row r="32" spans="1:144" s="8" customFormat="1" ht="10.5" x14ac:dyDescent="0.25">
      <c r="A32" s="9"/>
      <c r="B32" s="17"/>
      <c r="C32" s="17"/>
      <c r="D32" s="16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</row>
    <row r="33" spans="1:144" s="8" customFormat="1" ht="10.5" x14ac:dyDescent="0.25">
      <c r="A33" s="15"/>
      <c r="B33" s="11"/>
      <c r="C33" s="11"/>
      <c r="D33" s="16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</row>
    <row r="34" spans="1:144" s="8" customFormat="1" ht="10.5" x14ac:dyDescent="0.25">
      <c r="A34" s="9"/>
      <c r="B34" s="17"/>
      <c r="C34" s="17"/>
      <c r="D34" s="16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</row>
    <row r="35" spans="1:144" s="8" customFormat="1" ht="10.5" x14ac:dyDescent="0.25">
      <c r="A35" s="15"/>
      <c r="B35" s="11"/>
      <c r="C35" s="11"/>
      <c r="D35" s="16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</row>
    <row r="36" spans="1:144" s="8" customFormat="1" ht="10.5" x14ac:dyDescent="0.25">
      <c r="A36" s="9"/>
      <c r="B36" s="17"/>
      <c r="C36" s="17"/>
      <c r="D36" s="16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</row>
    <row r="37" spans="1:144" s="8" customFormat="1" ht="10.5" x14ac:dyDescent="0.25">
      <c r="A37" s="9"/>
      <c r="B37" s="17"/>
      <c r="C37" s="17"/>
      <c r="D37" s="16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</row>
    <row r="38" spans="1:144" s="8" customFormat="1" ht="10.5" x14ac:dyDescent="0.25">
      <c r="A38" s="9"/>
      <c r="B38" s="17"/>
      <c r="C38" s="17"/>
      <c r="D38" s="16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</row>
    <row r="39" spans="1:144" s="8" customFormat="1" ht="10.5" x14ac:dyDescent="0.25">
      <c r="A39" s="9"/>
      <c r="B39" s="17"/>
      <c r="C39" s="17"/>
      <c r="D39" s="16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</row>
    <row r="40" spans="1:144" s="8" customFormat="1" ht="10.5" x14ac:dyDescent="0.25">
      <c r="A40" s="9"/>
      <c r="B40" s="17"/>
      <c r="C40" s="17"/>
      <c r="D40" s="16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</row>
    <row r="41" spans="1:144" s="8" customFormat="1" ht="10.5" x14ac:dyDescent="0.25">
      <c r="A41" s="9"/>
      <c r="B41" s="17"/>
      <c r="C41" s="17"/>
      <c r="D41" s="16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</row>
    <row r="42" spans="1:144" s="8" customFormat="1" ht="11.25" customHeight="1" x14ac:dyDescent="0.25">
      <c r="A42" s="9"/>
      <c r="B42" s="17"/>
      <c r="C42" s="17"/>
      <c r="D42" s="16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</row>
    <row r="43" spans="1:144" s="8" customFormat="1" ht="11.25" customHeight="1" x14ac:dyDescent="0.25">
      <c r="A43" s="9"/>
      <c r="B43" s="17"/>
      <c r="C43" s="17"/>
      <c r="D43" s="16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</row>
    <row r="44" spans="1:144" s="8" customFormat="1" ht="11.25" customHeight="1" x14ac:dyDescent="0.25">
      <c r="A44" s="9"/>
      <c r="B44" s="17"/>
      <c r="C44" s="17"/>
      <c r="D44" s="16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</row>
    <row r="45" spans="1:144" s="8" customFormat="1" ht="11.25" customHeight="1" x14ac:dyDescent="0.25">
      <c r="A45" s="9"/>
      <c r="B45" s="17"/>
      <c r="C45" s="17"/>
      <c r="D45" s="16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</row>
    <row r="46" spans="1:144" s="8" customFormat="1" ht="11.25" customHeight="1" x14ac:dyDescent="0.25">
      <c r="A46" s="9"/>
      <c r="B46" s="17"/>
      <c r="C46" s="17"/>
      <c r="D46" s="16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</row>
    <row r="47" spans="1:144" s="8" customFormat="1" ht="11.25" customHeight="1" x14ac:dyDescent="0.25">
      <c r="A47" s="9"/>
      <c r="B47" s="17"/>
      <c r="C47" s="17"/>
      <c r="D47" s="16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</row>
    <row r="48" spans="1:144" s="8" customFormat="1" ht="11.25" customHeight="1" x14ac:dyDescent="0.25">
      <c r="A48" s="9"/>
      <c r="B48" s="17"/>
      <c r="C48" s="17"/>
      <c r="D48" s="16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</row>
    <row r="49" spans="1:144" s="8" customFormat="1" ht="10.5" x14ac:dyDescent="0.25">
      <c r="A49" s="15"/>
      <c r="B49" s="11"/>
      <c r="C49" s="11"/>
      <c r="D49" s="16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</row>
    <row r="50" spans="1:144" s="2" customFormat="1" x14ac:dyDescent="0.35">
      <c r="D50" s="14"/>
    </row>
    <row r="51" spans="1:144" s="2" customFormat="1" x14ac:dyDescent="0.35">
      <c r="D51" s="14"/>
    </row>
    <row r="52" spans="1:144" s="2" customFormat="1" x14ac:dyDescent="0.35">
      <c r="D52" s="14"/>
    </row>
    <row r="53" spans="1:144" s="2" customFormat="1" x14ac:dyDescent="0.35">
      <c r="D53" s="14"/>
    </row>
    <row r="54" spans="1:144" s="2" customFormat="1" x14ac:dyDescent="0.35">
      <c r="D54" s="14"/>
    </row>
    <row r="55" spans="1:144" s="2" customFormat="1" x14ac:dyDescent="0.35">
      <c r="D55" s="14"/>
    </row>
    <row r="56" spans="1:144" s="2" customFormat="1" x14ac:dyDescent="0.35">
      <c r="D56" s="14"/>
    </row>
    <row r="57" spans="1:144" s="2" customFormat="1" x14ac:dyDescent="0.35">
      <c r="D57" s="14"/>
    </row>
    <row r="58" spans="1:144" s="2" customFormat="1" x14ac:dyDescent="0.35">
      <c r="D58" s="14"/>
    </row>
    <row r="59" spans="1:144" s="2" customFormat="1" x14ac:dyDescent="0.35">
      <c r="D59" s="14"/>
    </row>
    <row r="60" spans="1:144" s="2" customFormat="1" x14ac:dyDescent="0.35">
      <c r="D60" s="14"/>
    </row>
    <row r="61" spans="1:144" s="2" customFormat="1" x14ac:dyDescent="0.35">
      <c r="D61" s="14"/>
    </row>
    <row r="62" spans="1:144" s="2" customFormat="1" x14ac:dyDescent="0.35">
      <c r="D62" s="14"/>
    </row>
    <row r="63" spans="1:144" s="2" customFormat="1" x14ac:dyDescent="0.35">
      <c r="D63" s="14"/>
    </row>
    <row r="64" spans="1:144" s="2" customFormat="1" x14ac:dyDescent="0.35">
      <c r="D64" s="14"/>
    </row>
    <row r="65" spans="4:4" s="2" customFormat="1" x14ac:dyDescent="0.35">
      <c r="D65" s="14"/>
    </row>
    <row r="66" spans="4:4" s="2" customFormat="1" x14ac:dyDescent="0.35">
      <c r="D66" s="14"/>
    </row>
    <row r="67" spans="4:4" s="2" customFormat="1" x14ac:dyDescent="0.35">
      <c r="D67" s="14"/>
    </row>
    <row r="68" spans="4:4" s="2" customFormat="1" x14ac:dyDescent="0.35">
      <c r="D68" s="14"/>
    </row>
    <row r="69" spans="4:4" s="2" customFormat="1" x14ac:dyDescent="0.35">
      <c r="D69" s="14"/>
    </row>
    <row r="70" spans="4:4" s="2" customFormat="1" x14ac:dyDescent="0.35">
      <c r="D70" s="14"/>
    </row>
    <row r="71" spans="4:4" s="2" customFormat="1" x14ac:dyDescent="0.35">
      <c r="D71" s="14"/>
    </row>
    <row r="72" spans="4:4" s="2" customFormat="1" x14ac:dyDescent="0.35">
      <c r="D72" s="14"/>
    </row>
    <row r="73" spans="4:4" s="2" customFormat="1" x14ac:dyDescent="0.35">
      <c r="D73" s="14"/>
    </row>
    <row r="74" spans="4:4" s="2" customFormat="1" x14ac:dyDescent="0.35">
      <c r="D74" s="14"/>
    </row>
    <row r="75" spans="4:4" s="2" customFormat="1" x14ac:dyDescent="0.35">
      <c r="D75" s="14"/>
    </row>
    <row r="76" spans="4:4" s="2" customFormat="1" x14ac:dyDescent="0.35">
      <c r="D76" s="14"/>
    </row>
    <row r="77" spans="4:4" s="2" customFormat="1" x14ac:dyDescent="0.35">
      <c r="D77" s="14"/>
    </row>
    <row r="78" spans="4:4" s="2" customFormat="1" x14ac:dyDescent="0.35">
      <c r="D78" s="14"/>
    </row>
    <row r="79" spans="4:4" s="2" customFormat="1" x14ac:dyDescent="0.35">
      <c r="D79" s="14"/>
    </row>
    <row r="80" spans="4:4" s="2" customFormat="1" x14ac:dyDescent="0.35">
      <c r="D80" s="14"/>
    </row>
    <row r="81" spans="4:4" s="2" customFormat="1" x14ac:dyDescent="0.35">
      <c r="D81" s="14"/>
    </row>
    <row r="82" spans="4:4" s="2" customFormat="1" x14ac:dyDescent="0.35">
      <c r="D82" s="14"/>
    </row>
    <row r="83" spans="4:4" s="2" customFormat="1" x14ac:dyDescent="0.35">
      <c r="D83" s="14"/>
    </row>
    <row r="84" spans="4:4" s="2" customFormat="1" x14ac:dyDescent="0.35">
      <c r="D84" s="14"/>
    </row>
    <row r="85" spans="4:4" s="2" customFormat="1" x14ac:dyDescent="0.35">
      <c r="D85" s="14"/>
    </row>
    <row r="86" spans="4:4" s="2" customFormat="1" x14ac:dyDescent="0.35">
      <c r="D86" s="14"/>
    </row>
    <row r="87" spans="4:4" s="2" customFormat="1" x14ac:dyDescent="0.35">
      <c r="D87" s="14"/>
    </row>
    <row r="88" spans="4:4" s="2" customFormat="1" x14ac:dyDescent="0.35">
      <c r="D88" s="14"/>
    </row>
    <row r="89" spans="4:4" s="2" customFormat="1" x14ac:dyDescent="0.35">
      <c r="D89" s="14"/>
    </row>
    <row r="90" spans="4:4" s="2" customFormat="1" x14ac:dyDescent="0.35">
      <c r="D90" s="14"/>
    </row>
    <row r="91" spans="4:4" s="2" customFormat="1" x14ac:dyDescent="0.35">
      <c r="D91" s="14"/>
    </row>
    <row r="92" spans="4:4" s="2" customFormat="1" x14ac:dyDescent="0.35">
      <c r="D92" s="14"/>
    </row>
    <row r="93" spans="4:4" s="2" customFormat="1" x14ac:dyDescent="0.35">
      <c r="D93" s="14"/>
    </row>
    <row r="94" spans="4:4" s="2" customFormat="1" x14ac:dyDescent="0.35">
      <c r="D94" s="14"/>
    </row>
    <row r="95" spans="4:4" s="2" customFormat="1" x14ac:dyDescent="0.35">
      <c r="D95" s="14"/>
    </row>
    <row r="96" spans="4:4" s="2" customFormat="1" x14ac:dyDescent="0.35">
      <c r="D96" s="14"/>
    </row>
    <row r="97" spans="4:4" s="2" customFormat="1" x14ac:dyDescent="0.35">
      <c r="D97" s="14"/>
    </row>
    <row r="98" spans="4:4" s="2" customFormat="1" x14ac:dyDescent="0.35">
      <c r="D98" s="14"/>
    </row>
    <row r="99" spans="4:4" s="2" customFormat="1" x14ac:dyDescent="0.35">
      <c r="D99" s="14"/>
    </row>
    <row r="100" spans="4:4" s="2" customFormat="1" x14ac:dyDescent="0.35">
      <c r="D100" s="14"/>
    </row>
    <row r="101" spans="4:4" s="2" customFormat="1" x14ac:dyDescent="0.35">
      <c r="D101" s="14"/>
    </row>
    <row r="102" spans="4:4" s="2" customFormat="1" x14ac:dyDescent="0.35">
      <c r="D102" s="14"/>
    </row>
    <row r="103" spans="4:4" s="2" customFormat="1" x14ac:dyDescent="0.35">
      <c r="D103" s="14"/>
    </row>
    <row r="104" spans="4:4" s="2" customFormat="1" x14ac:dyDescent="0.35">
      <c r="D104" s="14"/>
    </row>
    <row r="105" spans="4:4" s="2" customFormat="1" x14ac:dyDescent="0.35">
      <c r="D105" s="14"/>
    </row>
    <row r="106" spans="4:4" s="2" customFormat="1" x14ac:dyDescent="0.35">
      <c r="D106" s="14"/>
    </row>
    <row r="107" spans="4:4" s="2" customFormat="1" x14ac:dyDescent="0.35">
      <c r="D107" s="14"/>
    </row>
    <row r="108" spans="4:4" s="2" customFormat="1" x14ac:dyDescent="0.35">
      <c r="D108" s="14"/>
    </row>
    <row r="109" spans="4:4" s="2" customFormat="1" x14ac:dyDescent="0.35">
      <c r="D109" s="14"/>
    </row>
    <row r="110" spans="4:4" s="2" customFormat="1" x14ac:dyDescent="0.35">
      <c r="D110" s="14"/>
    </row>
    <row r="111" spans="4:4" s="2" customFormat="1" x14ac:dyDescent="0.35">
      <c r="D111" s="14"/>
    </row>
    <row r="112" spans="4:4" s="2" customFormat="1" x14ac:dyDescent="0.35">
      <c r="D112" s="14"/>
    </row>
    <row r="113" spans="4:4" s="2" customFormat="1" x14ac:dyDescent="0.35">
      <c r="D113" s="14"/>
    </row>
    <row r="114" spans="4:4" s="2" customFormat="1" x14ac:dyDescent="0.35">
      <c r="D114" s="14"/>
    </row>
    <row r="115" spans="4:4" s="2" customFormat="1" x14ac:dyDescent="0.35">
      <c r="D115" s="14"/>
    </row>
    <row r="116" spans="4:4" s="2" customFormat="1" x14ac:dyDescent="0.35">
      <c r="D116" s="14"/>
    </row>
    <row r="117" spans="4:4" s="2" customFormat="1" x14ac:dyDescent="0.35">
      <c r="D117" s="14"/>
    </row>
    <row r="118" spans="4:4" s="2" customFormat="1" x14ac:dyDescent="0.35">
      <c r="D118" s="14"/>
    </row>
    <row r="119" spans="4:4" s="2" customFormat="1" x14ac:dyDescent="0.35">
      <c r="D119" s="14"/>
    </row>
    <row r="120" spans="4:4" s="2" customFormat="1" x14ac:dyDescent="0.35">
      <c r="D120" s="14"/>
    </row>
    <row r="121" spans="4:4" s="2" customFormat="1" x14ac:dyDescent="0.35">
      <c r="D121" s="14"/>
    </row>
    <row r="122" spans="4:4" s="2" customFormat="1" x14ac:dyDescent="0.35">
      <c r="D122" s="14"/>
    </row>
    <row r="123" spans="4:4" s="2" customFormat="1" x14ac:dyDescent="0.35">
      <c r="D123" s="14"/>
    </row>
    <row r="124" spans="4:4" s="2" customFormat="1" x14ac:dyDescent="0.35">
      <c r="D124" s="14"/>
    </row>
    <row r="125" spans="4:4" s="2" customFormat="1" x14ac:dyDescent="0.35">
      <c r="D125" s="14"/>
    </row>
    <row r="126" spans="4:4" s="2" customFormat="1" x14ac:dyDescent="0.35">
      <c r="D126" s="14"/>
    </row>
    <row r="127" spans="4:4" s="2" customFormat="1" x14ac:dyDescent="0.35">
      <c r="D127" s="14"/>
    </row>
    <row r="128" spans="4:4" s="2" customFormat="1" x14ac:dyDescent="0.35">
      <c r="D128" s="14"/>
    </row>
    <row r="129" spans="4:4" s="2" customFormat="1" x14ac:dyDescent="0.35">
      <c r="D129" s="14"/>
    </row>
    <row r="130" spans="4:4" s="2" customFormat="1" x14ac:dyDescent="0.35">
      <c r="D130" s="14"/>
    </row>
    <row r="131" spans="4:4" s="2" customFormat="1" x14ac:dyDescent="0.35">
      <c r="D131" s="14"/>
    </row>
    <row r="132" spans="4:4" s="2" customFormat="1" x14ac:dyDescent="0.35">
      <c r="D132" s="14"/>
    </row>
    <row r="133" spans="4:4" s="2" customFormat="1" x14ac:dyDescent="0.35">
      <c r="D133" s="14"/>
    </row>
    <row r="134" spans="4:4" s="2" customFormat="1" x14ac:dyDescent="0.35">
      <c r="D134" s="14"/>
    </row>
    <row r="135" spans="4:4" s="2" customFormat="1" x14ac:dyDescent="0.35">
      <c r="D135" s="14"/>
    </row>
    <row r="136" spans="4:4" s="2" customFormat="1" x14ac:dyDescent="0.35">
      <c r="D136" s="14"/>
    </row>
    <row r="137" spans="4:4" s="2" customFormat="1" x14ac:dyDescent="0.35">
      <c r="D137" s="14"/>
    </row>
    <row r="138" spans="4:4" s="2" customFormat="1" x14ac:dyDescent="0.35">
      <c r="D138" s="14"/>
    </row>
    <row r="139" spans="4:4" s="2" customFormat="1" x14ac:dyDescent="0.35">
      <c r="D139" s="14"/>
    </row>
    <row r="140" spans="4:4" s="2" customFormat="1" x14ac:dyDescent="0.35">
      <c r="D140" s="14"/>
    </row>
    <row r="141" spans="4:4" s="2" customFormat="1" x14ac:dyDescent="0.35">
      <c r="D141" s="14"/>
    </row>
    <row r="142" spans="4:4" s="2" customFormat="1" x14ac:dyDescent="0.35">
      <c r="D142" s="14"/>
    </row>
    <row r="143" spans="4:4" s="2" customFormat="1" x14ac:dyDescent="0.35">
      <c r="D143" s="14"/>
    </row>
    <row r="144" spans="4:4" s="2" customFormat="1" x14ac:dyDescent="0.35">
      <c r="D144" s="14"/>
    </row>
    <row r="145" spans="4:4" s="2" customFormat="1" x14ac:dyDescent="0.35">
      <c r="D145" s="14"/>
    </row>
    <row r="146" spans="4:4" s="2" customFormat="1" x14ac:dyDescent="0.35">
      <c r="D146" s="14"/>
    </row>
    <row r="147" spans="4:4" s="2" customFormat="1" x14ac:dyDescent="0.35">
      <c r="D147" s="14"/>
    </row>
    <row r="148" spans="4:4" s="2" customFormat="1" x14ac:dyDescent="0.35">
      <c r="D148" s="14"/>
    </row>
    <row r="149" spans="4:4" s="2" customFormat="1" x14ac:dyDescent="0.35">
      <c r="D149" s="14"/>
    </row>
    <row r="150" spans="4:4" s="2" customFormat="1" x14ac:dyDescent="0.35">
      <c r="D150" s="14"/>
    </row>
    <row r="151" spans="4:4" s="2" customFormat="1" x14ac:dyDescent="0.35">
      <c r="D151" s="14"/>
    </row>
    <row r="152" spans="4:4" s="2" customFormat="1" x14ac:dyDescent="0.35">
      <c r="D152" s="14"/>
    </row>
    <row r="153" spans="4:4" s="2" customFormat="1" x14ac:dyDescent="0.35">
      <c r="D153" s="14"/>
    </row>
    <row r="154" spans="4:4" s="2" customFormat="1" x14ac:dyDescent="0.35">
      <c r="D154" s="14"/>
    </row>
    <row r="155" spans="4:4" s="2" customFormat="1" x14ac:dyDescent="0.35">
      <c r="D155" s="14"/>
    </row>
    <row r="156" spans="4:4" s="2" customFormat="1" x14ac:dyDescent="0.35">
      <c r="D156" s="14"/>
    </row>
    <row r="157" spans="4:4" s="2" customFormat="1" x14ac:dyDescent="0.35">
      <c r="D157" s="14"/>
    </row>
    <row r="158" spans="4:4" s="2" customFormat="1" x14ac:dyDescent="0.35">
      <c r="D158" s="14"/>
    </row>
    <row r="159" spans="4:4" s="2" customFormat="1" x14ac:dyDescent="0.35">
      <c r="D159" s="14"/>
    </row>
    <row r="160" spans="4:4" s="2" customFormat="1" x14ac:dyDescent="0.35">
      <c r="D160" s="14"/>
    </row>
    <row r="161" spans="4:4" s="2" customFormat="1" x14ac:dyDescent="0.35">
      <c r="D161" s="14"/>
    </row>
    <row r="162" spans="4:4" s="2" customFormat="1" x14ac:dyDescent="0.35">
      <c r="D162" s="14"/>
    </row>
    <row r="163" spans="4:4" s="2" customFormat="1" x14ac:dyDescent="0.35">
      <c r="D163" s="14"/>
    </row>
    <row r="164" spans="4:4" s="2" customFormat="1" x14ac:dyDescent="0.35">
      <c r="D164" s="14"/>
    </row>
    <row r="165" spans="4:4" s="2" customFormat="1" x14ac:dyDescent="0.35">
      <c r="D165" s="14"/>
    </row>
    <row r="166" spans="4:4" s="2" customFormat="1" x14ac:dyDescent="0.35">
      <c r="D166" s="14"/>
    </row>
    <row r="167" spans="4:4" s="2" customFormat="1" x14ac:dyDescent="0.35">
      <c r="D167" s="14"/>
    </row>
    <row r="168" spans="4:4" s="2" customFormat="1" x14ac:dyDescent="0.35">
      <c r="D168" s="14"/>
    </row>
    <row r="169" spans="4:4" s="2" customFormat="1" x14ac:dyDescent="0.35">
      <c r="D169" s="14"/>
    </row>
    <row r="170" spans="4:4" s="2" customFormat="1" x14ac:dyDescent="0.35">
      <c r="D170" s="14"/>
    </row>
    <row r="171" spans="4:4" s="2" customFormat="1" x14ac:dyDescent="0.35">
      <c r="D171" s="14"/>
    </row>
    <row r="172" spans="4:4" s="2" customFormat="1" x14ac:dyDescent="0.35">
      <c r="D172" s="14"/>
    </row>
    <row r="173" spans="4:4" s="2" customFormat="1" x14ac:dyDescent="0.35">
      <c r="D173" s="14"/>
    </row>
    <row r="174" spans="4:4" s="2" customFormat="1" x14ac:dyDescent="0.35">
      <c r="D174" s="14"/>
    </row>
    <row r="175" spans="4:4" s="2" customFormat="1" x14ac:dyDescent="0.35">
      <c r="D175" s="14"/>
    </row>
    <row r="176" spans="4:4" s="2" customFormat="1" x14ac:dyDescent="0.35">
      <c r="D176" s="14"/>
    </row>
    <row r="177" spans="4:4" s="2" customFormat="1" x14ac:dyDescent="0.35">
      <c r="D177" s="14"/>
    </row>
    <row r="178" spans="4:4" s="2" customFormat="1" x14ac:dyDescent="0.35">
      <c r="D178" s="14"/>
    </row>
    <row r="179" spans="4:4" s="2" customFormat="1" x14ac:dyDescent="0.35">
      <c r="D179" s="14"/>
    </row>
    <row r="180" spans="4:4" s="2" customFormat="1" x14ac:dyDescent="0.35">
      <c r="D180" s="14"/>
    </row>
    <row r="181" spans="4:4" s="2" customFormat="1" x14ac:dyDescent="0.35">
      <c r="D181" s="14"/>
    </row>
    <row r="182" spans="4:4" s="2" customFormat="1" x14ac:dyDescent="0.35">
      <c r="D182" s="14"/>
    </row>
    <row r="183" spans="4:4" s="2" customFormat="1" x14ac:dyDescent="0.35">
      <c r="D183" s="14"/>
    </row>
    <row r="184" spans="4:4" s="2" customFormat="1" x14ac:dyDescent="0.35">
      <c r="D184" s="14"/>
    </row>
    <row r="185" spans="4:4" s="2" customFormat="1" x14ac:dyDescent="0.35">
      <c r="D185" s="14"/>
    </row>
    <row r="186" spans="4:4" s="2" customFormat="1" x14ac:dyDescent="0.35">
      <c r="D186" s="14"/>
    </row>
    <row r="187" spans="4:4" s="2" customFormat="1" x14ac:dyDescent="0.35">
      <c r="D187" s="14"/>
    </row>
    <row r="188" spans="4:4" s="2" customFormat="1" x14ac:dyDescent="0.35">
      <c r="D188" s="14"/>
    </row>
    <row r="189" spans="4:4" s="2" customFormat="1" x14ac:dyDescent="0.35">
      <c r="D189" s="14"/>
    </row>
    <row r="190" spans="4:4" s="2" customFormat="1" x14ac:dyDescent="0.35">
      <c r="D190" s="14"/>
    </row>
    <row r="191" spans="4:4" s="2" customFormat="1" x14ac:dyDescent="0.35">
      <c r="D191" s="14"/>
    </row>
    <row r="192" spans="4:4" s="2" customFormat="1" x14ac:dyDescent="0.35">
      <c r="D192" s="14"/>
    </row>
    <row r="193" spans="4:4" s="2" customFormat="1" x14ac:dyDescent="0.35">
      <c r="D193" s="14"/>
    </row>
    <row r="194" spans="4:4" s="2" customFormat="1" x14ac:dyDescent="0.35">
      <c r="D194" s="14"/>
    </row>
    <row r="195" spans="4:4" s="2" customFormat="1" x14ac:dyDescent="0.35">
      <c r="D195" s="14"/>
    </row>
    <row r="196" spans="4:4" s="2" customFormat="1" x14ac:dyDescent="0.35">
      <c r="D196" s="14"/>
    </row>
    <row r="197" spans="4:4" s="2" customFormat="1" x14ac:dyDescent="0.35">
      <c r="D197" s="14"/>
    </row>
    <row r="198" spans="4:4" s="2" customFormat="1" x14ac:dyDescent="0.35">
      <c r="D198" s="14"/>
    </row>
    <row r="199" spans="4:4" s="2" customFormat="1" x14ac:dyDescent="0.35">
      <c r="D199" s="14"/>
    </row>
    <row r="200" spans="4:4" s="2" customFormat="1" x14ac:dyDescent="0.35">
      <c r="D200" s="14"/>
    </row>
    <row r="201" spans="4:4" s="2" customFormat="1" x14ac:dyDescent="0.35">
      <c r="D201" s="14"/>
    </row>
    <row r="202" spans="4:4" s="2" customFormat="1" x14ac:dyDescent="0.35">
      <c r="D202" s="14"/>
    </row>
    <row r="203" spans="4:4" s="2" customFormat="1" x14ac:dyDescent="0.35">
      <c r="D203" s="14"/>
    </row>
    <row r="204" spans="4:4" s="2" customFormat="1" x14ac:dyDescent="0.35">
      <c r="D204" s="14"/>
    </row>
    <row r="205" spans="4:4" s="2" customFormat="1" x14ac:dyDescent="0.35">
      <c r="D205" s="14"/>
    </row>
    <row r="206" spans="4:4" s="2" customFormat="1" x14ac:dyDescent="0.35">
      <c r="D206" s="14"/>
    </row>
    <row r="207" spans="4:4" s="2" customFormat="1" x14ac:dyDescent="0.35">
      <c r="D207" s="14"/>
    </row>
    <row r="208" spans="4:4" s="2" customFormat="1" x14ac:dyDescent="0.35">
      <c r="D208" s="14"/>
    </row>
    <row r="209" spans="4:4" s="2" customFormat="1" x14ac:dyDescent="0.35">
      <c r="D209" s="14"/>
    </row>
    <row r="210" spans="4:4" s="2" customFormat="1" x14ac:dyDescent="0.35">
      <c r="D210" s="14"/>
    </row>
    <row r="211" spans="4:4" s="2" customFormat="1" x14ac:dyDescent="0.35">
      <c r="D211" s="14"/>
    </row>
    <row r="212" spans="4:4" s="2" customFormat="1" x14ac:dyDescent="0.35">
      <c r="D212" s="14"/>
    </row>
    <row r="213" spans="4:4" s="2" customFormat="1" x14ac:dyDescent="0.35">
      <c r="D213" s="14"/>
    </row>
    <row r="214" spans="4:4" s="2" customFormat="1" x14ac:dyDescent="0.35">
      <c r="D214" s="14"/>
    </row>
    <row r="215" spans="4:4" s="2" customFormat="1" x14ac:dyDescent="0.35">
      <c r="D215" s="14"/>
    </row>
    <row r="216" spans="4:4" s="2" customFormat="1" x14ac:dyDescent="0.35">
      <c r="D216" s="14"/>
    </row>
    <row r="217" spans="4:4" s="2" customFormat="1" x14ac:dyDescent="0.35">
      <c r="D217" s="14"/>
    </row>
    <row r="218" spans="4:4" s="2" customFormat="1" x14ac:dyDescent="0.35">
      <c r="D218" s="14"/>
    </row>
    <row r="219" spans="4:4" s="2" customFormat="1" x14ac:dyDescent="0.35">
      <c r="D219" s="14"/>
    </row>
    <row r="220" spans="4:4" s="2" customFormat="1" x14ac:dyDescent="0.35">
      <c r="D220" s="14"/>
    </row>
    <row r="221" spans="4:4" s="2" customFormat="1" x14ac:dyDescent="0.35">
      <c r="D221" s="14"/>
    </row>
    <row r="222" spans="4:4" s="2" customFormat="1" x14ac:dyDescent="0.35">
      <c r="D222" s="14"/>
    </row>
    <row r="223" spans="4:4" s="2" customFormat="1" x14ac:dyDescent="0.35">
      <c r="D223" s="14"/>
    </row>
    <row r="224" spans="4:4" s="2" customFormat="1" x14ac:dyDescent="0.35">
      <c r="D224" s="14"/>
    </row>
    <row r="225" spans="4:4" s="2" customFormat="1" x14ac:dyDescent="0.35">
      <c r="D225" s="14"/>
    </row>
    <row r="226" spans="4:4" s="2" customFormat="1" x14ac:dyDescent="0.35">
      <c r="D226" s="14"/>
    </row>
    <row r="227" spans="4:4" s="2" customFormat="1" x14ac:dyDescent="0.35">
      <c r="D227" s="14"/>
    </row>
    <row r="228" spans="4:4" s="2" customFormat="1" x14ac:dyDescent="0.35">
      <c r="D228" s="14"/>
    </row>
    <row r="229" spans="4:4" s="2" customFormat="1" x14ac:dyDescent="0.35">
      <c r="D229" s="14"/>
    </row>
    <row r="230" spans="4:4" s="2" customFormat="1" x14ac:dyDescent="0.35">
      <c r="D230" s="14"/>
    </row>
    <row r="231" spans="4:4" s="2" customFormat="1" x14ac:dyDescent="0.35">
      <c r="D231" s="14"/>
    </row>
    <row r="232" spans="4:4" s="2" customFormat="1" x14ac:dyDescent="0.35">
      <c r="D232" s="14"/>
    </row>
    <row r="233" spans="4:4" s="2" customFormat="1" x14ac:dyDescent="0.35">
      <c r="D233" s="14"/>
    </row>
    <row r="234" spans="4:4" s="2" customFormat="1" x14ac:dyDescent="0.35">
      <c r="D234" s="14"/>
    </row>
    <row r="235" spans="4:4" s="2" customFormat="1" x14ac:dyDescent="0.35">
      <c r="D235" s="14"/>
    </row>
    <row r="236" spans="4:4" s="2" customFormat="1" x14ac:dyDescent="0.35">
      <c r="D236" s="14"/>
    </row>
    <row r="237" spans="4:4" s="2" customFormat="1" x14ac:dyDescent="0.35">
      <c r="D237" s="14"/>
    </row>
    <row r="238" spans="4:4" s="2" customFormat="1" x14ac:dyDescent="0.35">
      <c r="D238" s="14"/>
    </row>
    <row r="239" spans="4:4" s="2" customFormat="1" x14ac:dyDescent="0.35">
      <c r="D239" s="14"/>
    </row>
    <row r="240" spans="4:4" s="2" customFormat="1" x14ac:dyDescent="0.35">
      <c r="D240" s="14"/>
    </row>
    <row r="241" spans="4:4" s="2" customFormat="1" x14ac:dyDescent="0.35">
      <c r="D241" s="14"/>
    </row>
    <row r="242" spans="4:4" s="2" customFormat="1" x14ac:dyDescent="0.35">
      <c r="D242" s="14"/>
    </row>
    <row r="243" spans="4:4" s="2" customFormat="1" x14ac:dyDescent="0.35">
      <c r="D243" s="14"/>
    </row>
    <row r="244" spans="4:4" s="2" customFormat="1" x14ac:dyDescent="0.35">
      <c r="D244" s="14"/>
    </row>
    <row r="245" spans="4:4" s="2" customFormat="1" x14ac:dyDescent="0.35">
      <c r="D245" s="14"/>
    </row>
    <row r="246" spans="4:4" s="2" customFormat="1" x14ac:dyDescent="0.35">
      <c r="D246" s="14"/>
    </row>
    <row r="247" spans="4:4" s="2" customFormat="1" x14ac:dyDescent="0.35">
      <c r="D247" s="14"/>
    </row>
    <row r="248" spans="4:4" s="2" customFormat="1" x14ac:dyDescent="0.35">
      <c r="D248" s="14"/>
    </row>
    <row r="249" spans="4:4" s="2" customFormat="1" x14ac:dyDescent="0.35">
      <c r="D249" s="14"/>
    </row>
    <row r="250" spans="4:4" s="2" customFormat="1" x14ac:dyDescent="0.35">
      <c r="D250" s="14"/>
    </row>
    <row r="251" spans="4:4" s="2" customFormat="1" x14ac:dyDescent="0.35">
      <c r="D251" s="14"/>
    </row>
    <row r="252" spans="4:4" s="2" customFormat="1" x14ac:dyDescent="0.35">
      <c r="D252" s="14"/>
    </row>
    <row r="253" spans="4:4" s="2" customFormat="1" x14ac:dyDescent="0.35">
      <c r="D253" s="14"/>
    </row>
    <row r="254" spans="4:4" s="2" customFormat="1" x14ac:dyDescent="0.35">
      <c r="D254" s="14"/>
    </row>
    <row r="255" spans="4:4" s="2" customFormat="1" x14ac:dyDescent="0.35">
      <c r="D255" s="14"/>
    </row>
    <row r="256" spans="4:4" s="2" customFormat="1" x14ac:dyDescent="0.35">
      <c r="D256" s="14"/>
    </row>
    <row r="257" spans="4:4" s="2" customFormat="1" x14ac:dyDescent="0.35">
      <c r="D257" s="14"/>
    </row>
    <row r="258" spans="4:4" s="2" customFormat="1" x14ac:dyDescent="0.35">
      <c r="D258" s="14"/>
    </row>
    <row r="259" spans="4:4" s="2" customFormat="1" x14ac:dyDescent="0.35">
      <c r="D259" s="14"/>
    </row>
    <row r="260" spans="4:4" s="2" customFormat="1" x14ac:dyDescent="0.35">
      <c r="D260" s="14"/>
    </row>
    <row r="261" spans="4:4" s="2" customFormat="1" x14ac:dyDescent="0.35">
      <c r="D261" s="14"/>
    </row>
    <row r="262" spans="4:4" s="2" customFormat="1" x14ac:dyDescent="0.35">
      <c r="D262" s="14"/>
    </row>
    <row r="263" spans="4:4" s="2" customFormat="1" x14ac:dyDescent="0.35">
      <c r="D263" s="14"/>
    </row>
    <row r="264" spans="4:4" s="2" customFormat="1" x14ac:dyDescent="0.35">
      <c r="D264" s="14"/>
    </row>
    <row r="265" spans="4:4" s="2" customFormat="1" x14ac:dyDescent="0.35">
      <c r="D265" s="14"/>
    </row>
    <row r="266" spans="4:4" s="2" customFormat="1" x14ac:dyDescent="0.35">
      <c r="D266" s="14"/>
    </row>
    <row r="267" spans="4:4" s="2" customFormat="1" x14ac:dyDescent="0.35">
      <c r="D267" s="14"/>
    </row>
    <row r="268" spans="4:4" s="2" customFormat="1" x14ac:dyDescent="0.35">
      <c r="D268" s="14"/>
    </row>
    <row r="269" spans="4:4" s="2" customFormat="1" x14ac:dyDescent="0.35">
      <c r="D269" s="14"/>
    </row>
    <row r="270" spans="4:4" s="2" customFormat="1" x14ac:dyDescent="0.35">
      <c r="D270" s="14"/>
    </row>
    <row r="271" spans="4:4" s="2" customFormat="1" x14ac:dyDescent="0.35">
      <c r="D271" s="14"/>
    </row>
    <row r="272" spans="4:4" s="2" customFormat="1" x14ac:dyDescent="0.35">
      <c r="D272" s="14"/>
    </row>
    <row r="273" spans="4:4" s="2" customFormat="1" x14ac:dyDescent="0.35">
      <c r="D273" s="14"/>
    </row>
    <row r="274" spans="4:4" s="2" customFormat="1" x14ac:dyDescent="0.35">
      <c r="D274" s="14"/>
    </row>
    <row r="275" spans="4:4" s="2" customFormat="1" x14ac:dyDescent="0.35">
      <c r="D275" s="14"/>
    </row>
    <row r="276" spans="4:4" s="2" customFormat="1" x14ac:dyDescent="0.35">
      <c r="D276" s="14"/>
    </row>
    <row r="277" spans="4:4" s="2" customFormat="1" x14ac:dyDescent="0.35">
      <c r="D277" s="14"/>
    </row>
    <row r="278" spans="4:4" s="2" customFormat="1" x14ac:dyDescent="0.35">
      <c r="D278" s="14"/>
    </row>
    <row r="279" spans="4:4" s="2" customFormat="1" x14ac:dyDescent="0.35">
      <c r="D279" s="14"/>
    </row>
    <row r="280" spans="4:4" s="2" customFormat="1" x14ac:dyDescent="0.35">
      <c r="D280" s="14"/>
    </row>
    <row r="281" spans="4:4" s="2" customFormat="1" x14ac:dyDescent="0.35">
      <c r="D281" s="14"/>
    </row>
    <row r="282" spans="4:4" s="2" customFormat="1" x14ac:dyDescent="0.35">
      <c r="D282" s="14"/>
    </row>
    <row r="283" spans="4:4" s="2" customFormat="1" x14ac:dyDescent="0.35">
      <c r="D283" s="14"/>
    </row>
    <row r="284" spans="4:4" s="2" customFormat="1" x14ac:dyDescent="0.35">
      <c r="D284" s="14"/>
    </row>
    <row r="285" spans="4:4" s="2" customFormat="1" x14ac:dyDescent="0.35">
      <c r="D285" s="14"/>
    </row>
    <row r="286" spans="4:4" s="2" customFormat="1" x14ac:dyDescent="0.35">
      <c r="D286" s="14"/>
    </row>
    <row r="287" spans="4:4" s="2" customFormat="1" x14ac:dyDescent="0.35">
      <c r="D287" s="14"/>
    </row>
    <row r="288" spans="4:4" s="2" customFormat="1" x14ac:dyDescent="0.35">
      <c r="D288" s="14"/>
    </row>
    <row r="289" spans="4:4" s="2" customFormat="1" x14ac:dyDescent="0.35">
      <c r="D289" s="14"/>
    </row>
    <row r="290" spans="4:4" s="2" customFormat="1" x14ac:dyDescent="0.35">
      <c r="D290" s="14"/>
    </row>
    <row r="291" spans="4:4" s="2" customFormat="1" x14ac:dyDescent="0.35">
      <c r="D291" s="14"/>
    </row>
    <row r="292" spans="4:4" s="2" customFormat="1" x14ac:dyDescent="0.35">
      <c r="D292" s="14"/>
    </row>
    <row r="293" spans="4:4" s="2" customFormat="1" x14ac:dyDescent="0.35">
      <c r="D293" s="14"/>
    </row>
    <row r="294" spans="4:4" s="2" customFormat="1" x14ac:dyDescent="0.35">
      <c r="D294" s="14"/>
    </row>
    <row r="295" spans="4:4" s="2" customFormat="1" x14ac:dyDescent="0.35">
      <c r="D295" s="14"/>
    </row>
    <row r="296" spans="4:4" s="2" customFormat="1" x14ac:dyDescent="0.35">
      <c r="D296" s="14"/>
    </row>
    <row r="297" spans="4:4" s="2" customFormat="1" x14ac:dyDescent="0.35">
      <c r="D297" s="14"/>
    </row>
    <row r="298" spans="4:4" s="2" customFormat="1" x14ac:dyDescent="0.35">
      <c r="D298" s="14"/>
    </row>
    <row r="299" spans="4:4" s="2" customFormat="1" x14ac:dyDescent="0.35">
      <c r="D299" s="14"/>
    </row>
    <row r="300" spans="4:4" s="2" customFormat="1" x14ac:dyDescent="0.35">
      <c r="D300" s="14"/>
    </row>
    <row r="301" spans="4:4" s="2" customFormat="1" x14ac:dyDescent="0.35">
      <c r="D301" s="14"/>
    </row>
    <row r="302" spans="4:4" s="2" customFormat="1" x14ac:dyDescent="0.35">
      <c r="D302" s="14"/>
    </row>
    <row r="303" spans="4:4" s="2" customFormat="1" x14ac:dyDescent="0.35">
      <c r="D303" s="14"/>
    </row>
    <row r="304" spans="4:4" s="2" customFormat="1" x14ac:dyDescent="0.35">
      <c r="D304" s="14"/>
    </row>
    <row r="305" spans="4:4" s="2" customFormat="1" x14ac:dyDescent="0.35">
      <c r="D305" s="14"/>
    </row>
    <row r="306" spans="4:4" s="2" customFormat="1" x14ac:dyDescent="0.35">
      <c r="D306" s="14"/>
    </row>
    <row r="307" spans="4:4" s="2" customFormat="1" x14ac:dyDescent="0.35">
      <c r="D307" s="14"/>
    </row>
    <row r="308" spans="4:4" s="2" customFormat="1" x14ac:dyDescent="0.35">
      <c r="D308" s="14"/>
    </row>
    <row r="309" spans="4:4" s="2" customFormat="1" x14ac:dyDescent="0.35">
      <c r="D309" s="14"/>
    </row>
    <row r="310" spans="4:4" s="2" customFormat="1" x14ac:dyDescent="0.35">
      <c r="D310" s="14"/>
    </row>
    <row r="311" spans="4:4" s="2" customFormat="1" x14ac:dyDescent="0.35">
      <c r="D311" s="14"/>
    </row>
    <row r="312" spans="4:4" s="2" customFormat="1" x14ac:dyDescent="0.35">
      <c r="D312" s="14"/>
    </row>
    <row r="313" spans="4:4" s="2" customFormat="1" x14ac:dyDescent="0.35">
      <c r="D313" s="14"/>
    </row>
    <row r="314" spans="4:4" s="2" customFormat="1" x14ac:dyDescent="0.35">
      <c r="D314" s="14"/>
    </row>
    <row r="315" spans="4:4" s="2" customFormat="1" x14ac:dyDescent="0.35">
      <c r="D315" s="14"/>
    </row>
    <row r="316" spans="4:4" s="2" customFormat="1" x14ac:dyDescent="0.35">
      <c r="D316" s="14"/>
    </row>
    <row r="317" spans="4:4" s="2" customFormat="1" x14ac:dyDescent="0.35">
      <c r="D317" s="14"/>
    </row>
    <row r="318" spans="4:4" s="2" customFormat="1" x14ac:dyDescent="0.35">
      <c r="D318" s="14"/>
    </row>
    <row r="319" spans="4:4" s="2" customFormat="1" x14ac:dyDescent="0.35">
      <c r="D319" s="14"/>
    </row>
    <row r="320" spans="4:4" s="2" customFormat="1" x14ac:dyDescent="0.35">
      <c r="D320" s="14"/>
    </row>
    <row r="321" spans="4:4" s="2" customFormat="1" x14ac:dyDescent="0.35">
      <c r="D321" s="14"/>
    </row>
    <row r="322" spans="4:4" s="2" customFormat="1" x14ac:dyDescent="0.35">
      <c r="D322" s="14"/>
    </row>
    <row r="323" spans="4:4" s="2" customFormat="1" x14ac:dyDescent="0.35">
      <c r="D323" s="14"/>
    </row>
    <row r="324" spans="4:4" s="2" customFormat="1" x14ac:dyDescent="0.35">
      <c r="D324" s="14"/>
    </row>
    <row r="325" spans="4:4" s="2" customFormat="1" x14ac:dyDescent="0.35">
      <c r="D325" s="14"/>
    </row>
    <row r="326" spans="4:4" s="2" customFormat="1" x14ac:dyDescent="0.35">
      <c r="D326" s="14"/>
    </row>
    <row r="327" spans="4:4" s="2" customFormat="1" x14ac:dyDescent="0.35">
      <c r="D327" s="14"/>
    </row>
    <row r="328" spans="4:4" s="2" customFormat="1" x14ac:dyDescent="0.35">
      <c r="D328" s="14"/>
    </row>
    <row r="329" spans="4:4" s="2" customFormat="1" x14ac:dyDescent="0.35">
      <c r="D329" s="14"/>
    </row>
    <row r="330" spans="4:4" s="2" customFormat="1" x14ac:dyDescent="0.35">
      <c r="D330" s="14"/>
    </row>
    <row r="331" spans="4:4" s="2" customFormat="1" x14ac:dyDescent="0.35">
      <c r="D331" s="14"/>
    </row>
    <row r="332" spans="4:4" s="2" customFormat="1" x14ac:dyDescent="0.35">
      <c r="D332" s="14"/>
    </row>
    <row r="333" spans="4:4" s="2" customFormat="1" x14ac:dyDescent="0.35">
      <c r="D333" s="14"/>
    </row>
    <row r="334" spans="4:4" s="2" customFormat="1" x14ac:dyDescent="0.35">
      <c r="D334" s="14"/>
    </row>
    <row r="335" spans="4:4" s="2" customFormat="1" x14ac:dyDescent="0.35">
      <c r="D335" s="14"/>
    </row>
    <row r="336" spans="4:4" s="2" customFormat="1" x14ac:dyDescent="0.35">
      <c r="D336" s="14"/>
    </row>
    <row r="337" spans="4:4" s="2" customFormat="1" x14ac:dyDescent="0.35">
      <c r="D337" s="14"/>
    </row>
    <row r="338" spans="4:4" s="2" customFormat="1" x14ac:dyDescent="0.35">
      <c r="D338" s="14"/>
    </row>
    <row r="339" spans="4:4" s="2" customFormat="1" x14ac:dyDescent="0.35">
      <c r="D339" s="14"/>
    </row>
    <row r="340" spans="4:4" s="2" customFormat="1" x14ac:dyDescent="0.35">
      <c r="D340" s="14"/>
    </row>
    <row r="341" spans="4:4" s="2" customFormat="1" x14ac:dyDescent="0.35">
      <c r="D341" s="14"/>
    </row>
    <row r="342" spans="4:4" s="2" customFormat="1" x14ac:dyDescent="0.35">
      <c r="D342" s="14"/>
    </row>
    <row r="343" spans="4:4" s="2" customFormat="1" x14ac:dyDescent="0.35">
      <c r="D343" s="14"/>
    </row>
    <row r="344" spans="4:4" s="2" customFormat="1" x14ac:dyDescent="0.35">
      <c r="D344" s="14"/>
    </row>
    <row r="345" spans="4:4" s="2" customFormat="1" x14ac:dyDescent="0.35">
      <c r="D345" s="14"/>
    </row>
    <row r="346" spans="4:4" s="2" customFormat="1" x14ac:dyDescent="0.35">
      <c r="D346" s="14"/>
    </row>
    <row r="347" spans="4:4" s="2" customFormat="1" x14ac:dyDescent="0.35">
      <c r="D347" s="14"/>
    </row>
    <row r="348" spans="4:4" s="2" customFormat="1" x14ac:dyDescent="0.35">
      <c r="D348" s="14"/>
    </row>
    <row r="349" spans="4:4" s="2" customFormat="1" x14ac:dyDescent="0.35">
      <c r="D349" s="14"/>
    </row>
    <row r="350" spans="4:4" s="2" customFormat="1" x14ac:dyDescent="0.35">
      <c r="D350" s="14"/>
    </row>
    <row r="351" spans="4:4" s="2" customFormat="1" x14ac:dyDescent="0.35">
      <c r="D351" s="14"/>
    </row>
    <row r="352" spans="4:4" s="2" customFormat="1" x14ac:dyDescent="0.35">
      <c r="D352" s="14"/>
    </row>
    <row r="353" spans="4:4" s="2" customFormat="1" x14ac:dyDescent="0.35">
      <c r="D353" s="14"/>
    </row>
    <row r="354" spans="4:4" s="2" customFormat="1" x14ac:dyDescent="0.35">
      <c r="D354" s="14"/>
    </row>
    <row r="355" spans="4:4" s="2" customFormat="1" x14ac:dyDescent="0.35">
      <c r="D355" s="14"/>
    </row>
    <row r="356" spans="4:4" s="2" customFormat="1" x14ac:dyDescent="0.35">
      <c r="D356" s="14"/>
    </row>
    <row r="357" spans="4:4" s="2" customFormat="1" x14ac:dyDescent="0.35">
      <c r="D357" s="14"/>
    </row>
    <row r="358" spans="4:4" s="2" customFormat="1" x14ac:dyDescent="0.35">
      <c r="D358" s="14"/>
    </row>
    <row r="359" spans="4:4" s="2" customFormat="1" x14ac:dyDescent="0.35">
      <c r="D359" s="14"/>
    </row>
    <row r="360" spans="4:4" s="2" customFormat="1" x14ac:dyDescent="0.35">
      <c r="D360" s="14"/>
    </row>
    <row r="361" spans="4:4" s="2" customFormat="1" x14ac:dyDescent="0.35">
      <c r="D361" s="14"/>
    </row>
    <row r="362" spans="4:4" s="2" customFormat="1" x14ac:dyDescent="0.35">
      <c r="D362" s="14"/>
    </row>
    <row r="363" spans="4:4" s="2" customFormat="1" x14ac:dyDescent="0.35">
      <c r="D363" s="14"/>
    </row>
    <row r="364" spans="4:4" s="2" customFormat="1" x14ac:dyDescent="0.35">
      <c r="D364" s="14"/>
    </row>
    <row r="365" spans="4:4" s="2" customFormat="1" x14ac:dyDescent="0.35">
      <c r="D365" s="14"/>
    </row>
    <row r="366" spans="4:4" s="2" customFormat="1" x14ac:dyDescent="0.35">
      <c r="D366" s="14"/>
    </row>
    <row r="367" spans="4:4" s="2" customFormat="1" x14ac:dyDescent="0.35">
      <c r="D367" s="14"/>
    </row>
    <row r="368" spans="4:4" s="2" customFormat="1" x14ac:dyDescent="0.35">
      <c r="D368" s="14"/>
    </row>
    <row r="369" spans="4:4" s="2" customFormat="1" x14ac:dyDescent="0.35">
      <c r="D369" s="14"/>
    </row>
    <row r="370" spans="4:4" s="2" customFormat="1" x14ac:dyDescent="0.35">
      <c r="D370" s="14"/>
    </row>
    <row r="371" spans="4:4" s="2" customFormat="1" x14ac:dyDescent="0.35">
      <c r="D371" s="14"/>
    </row>
    <row r="372" spans="4:4" s="2" customFormat="1" x14ac:dyDescent="0.35">
      <c r="D372" s="14"/>
    </row>
    <row r="373" spans="4:4" s="2" customFormat="1" x14ac:dyDescent="0.35">
      <c r="D373" s="14"/>
    </row>
    <row r="374" spans="4:4" s="2" customFormat="1" x14ac:dyDescent="0.35">
      <c r="D374" s="14"/>
    </row>
    <row r="375" spans="4:4" s="2" customFormat="1" x14ac:dyDescent="0.35">
      <c r="D375" s="14"/>
    </row>
    <row r="376" spans="4:4" s="2" customFormat="1" x14ac:dyDescent="0.35">
      <c r="D376" s="14"/>
    </row>
    <row r="377" spans="4:4" s="2" customFormat="1" x14ac:dyDescent="0.35">
      <c r="D377" s="14"/>
    </row>
    <row r="378" spans="4:4" s="2" customFormat="1" x14ac:dyDescent="0.35">
      <c r="D378" s="14"/>
    </row>
    <row r="379" spans="4:4" s="2" customFormat="1" x14ac:dyDescent="0.35">
      <c r="D379" s="14"/>
    </row>
    <row r="380" spans="4:4" s="2" customFormat="1" x14ac:dyDescent="0.35">
      <c r="D380" s="14"/>
    </row>
    <row r="381" spans="4:4" s="2" customFormat="1" x14ac:dyDescent="0.35">
      <c r="D381" s="14"/>
    </row>
    <row r="382" spans="4:4" s="2" customFormat="1" x14ac:dyDescent="0.35">
      <c r="D382" s="14"/>
    </row>
    <row r="383" spans="4:4" s="2" customFormat="1" x14ac:dyDescent="0.35">
      <c r="D383" s="14"/>
    </row>
    <row r="384" spans="4:4" s="2" customFormat="1" x14ac:dyDescent="0.35">
      <c r="D384" s="14"/>
    </row>
    <row r="385" spans="4:4" s="2" customFormat="1" x14ac:dyDescent="0.35">
      <c r="D385" s="14"/>
    </row>
    <row r="386" spans="4:4" s="2" customFormat="1" x14ac:dyDescent="0.35">
      <c r="D386" s="14"/>
    </row>
    <row r="387" spans="4:4" s="2" customFormat="1" x14ac:dyDescent="0.35">
      <c r="D387" s="14"/>
    </row>
    <row r="388" spans="4:4" s="2" customFormat="1" x14ac:dyDescent="0.35">
      <c r="D388" s="14"/>
    </row>
    <row r="389" spans="4:4" s="2" customFormat="1" x14ac:dyDescent="0.35">
      <c r="D389" s="14"/>
    </row>
    <row r="390" spans="4:4" s="2" customFormat="1" x14ac:dyDescent="0.35">
      <c r="D390" s="14"/>
    </row>
    <row r="391" spans="4:4" s="2" customFormat="1" x14ac:dyDescent="0.35">
      <c r="D391" s="14"/>
    </row>
    <row r="392" spans="4:4" s="2" customFormat="1" x14ac:dyDescent="0.35">
      <c r="D392" s="14"/>
    </row>
    <row r="393" spans="4:4" s="2" customFormat="1" x14ac:dyDescent="0.35">
      <c r="D393" s="14"/>
    </row>
    <row r="394" spans="4:4" s="2" customFormat="1" x14ac:dyDescent="0.35">
      <c r="D394" s="14"/>
    </row>
    <row r="395" spans="4:4" s="2" customFormat="1" x14ac:dyDescent="0.35">
      <c r="D395" s="14"/>
    </row>
    <row r="396" spans="4:4" s="2" customFormat="1" x14ac:dyDescent="0.35">
      <c r="D396" s="14"/>
    </row>
    <row r="397" spans="4:4" s="2" customFormat="1" x14ac:dyDescent="0.35">
      <c r="D397" s="14"/>
    </row>
    <row r="398" spans="4:4" s="2" customFormat="1" x14ac:dyDescent="0.35">
      <c r="D398" s="14"/>
    </row>
    <row r="399" spans="4:4" s="2" customFormat="1" x14ac:dyDescent="0.35">
      <c r="D399" s="14"/>
    </row>
    <row r="400" spans="4:4" s="2" customFormat="1" x14ac:dyDescent="0.35">
      <c r="D400" s="14"/>
    </row>
    <row r="401" spans="4:4" s="2" customFormat="1" x14ac:dyDescent="0.35">
      <c r="D401" s="14"/>
    </row>
    <row r="402" spans="4:4" s="2" customFormat="1" x14ac:dyDescent="0.35">
      <c r="D402" s="14"/>
    </row>
    <row r="403" spans="4:4" s="2" customFormat="1" x14ac:dyDescent="0.35">
      <c r="D403" s="14"/>
    </row>
    <row r="404" spans="4:4" s="2" customFormat="1" x14ac:dyDescent="0.35">
      <c r="D404" s="14"/>
    </row>
    <row r="405" spans="4:4" s="2" customFormat="1" x14ac:dyDescent="0.35">
      <c r="D405" s="14"/>
    </row>
    <row r="406" spans="4:4" s="2" customFormat="1" x14ac:dyDescent="0.35">
      <c r="D406" s="14"/>
    </row>
    <row r="407" spans="4:4" s="2" customFormat="1" x14ac:dyDescent="0.35">
      <c r="D407" s="14"/>
    </row>
    <row r="408" spans="4:4" s="2" customFormat="1" x14ac:dyDescent="0.35">
      <c r="D408" s="14"/>
    </row>
    <row r="409" spans="4:4" s="2" customFormat="1" x14ac:dyDescent="0.35">
      <c r="D409" s="14"/>
    </row>
    <row r="410" spans="4:4" s="2" customFormat="1" x14ac:dyDescent="0.35">
      <c r="D410" s="14"/>
    </row>
    <row r="411" spans="4:4" s="2" customFormat="1" x14ac:dyDescent="0.35">
      <c r="D411" s="14"/>
    </row>
    <row r="412" spans="4:4" s="2" customFormat="1" x14ac:dyDescent="0.35">
      <c r="D412" s="14"/>
    </row>
    <row r="413" spans="4:4" s="2" customFormat="1" x14ac:dyDescent="0.35">
      <c r="D413" s="14"/>
    </row>
    <row r="414" spans="4:4" s="2" customFormat="1" x14ac:dyDescent="0.35">
      <c r="D414" s="14"/>
    </row>
    <row r="415" spans="4:4" s="2" customFormat="1" x14ac:dyDescent="0.35">
      <c r="D415" s="14"/>
    </row>
    <row r="416" spans="4:4" s="2" customFormat="1" x14ac:dyDescent="0.35">
      <c r="D416" s="14"/>
    </row>
    <row r="417" spans="4:4" s="2" customFormat="1" x14ac:dyDescent="0.35">
      <c r="D417" s="14"/>
    </row>
    <row r="418" spans="4:4" s="2" customFormat="1" x14ac:dyDescent="0.35">
      <c r="D418" s="14"/>
    </row>
    <row r="419" spans="4:4" s="2" customFormat="1" x14ac:dyDescent="0.35">
      <c r="D419" s="14"/>
    </row>
    <row r="420" spans="4:4" s="2" customFormat="1" x14ac:dyDescent="0.35">
      <c r="D420" s="14"/>
    </row>
    <row r="421" spans="4:4" s="2" customFormat="1" x14ac:dyDescent="0.35">
      <c r="D421" s="14"/>
    </row>
    <row r="422" spans="4:4" s="2" customFormat="1" x14ac:dyDescent="0.35">
      <c r="D422" s="14"/>
    </row>
    <row r="423" spans="4:4" s="2" customFormat="1" x14ac:dyDescent="0.35">
      <c r="D423" s="14"/>
    </row>
    <row r="424" spans="4:4" s="2" customFormat="1" x14ac:dyDescent="0.35">
      <c r="D424" s="14"/>
    </row>
    <row r="425" spans="4:4" s="2" customFormat="1" x14ac:dyDescent="0.35">
      <c r="D425" s="14"/>
    </row>
    <row r="426" spans="4:4" s="2" customFormat="1" x14ac:dyDescent="0.35">
      <c r="D426" s="14"/>
    </row>
    <row r="427" spans="4:4" s="2" customFormat="1" x14ac:dyDescent="0.35">
      <c r="D427" s="14"/>
    </row>
    <row r="428" spans="4:4" s="2" customFormat="1" x14ac:dyDescent="0.35">
      <c r="D428" s="14"/>
    </row>
    <row r="429" spans="4:4" s="2" customFormat="1" x14ac:dyDescent="0.35">
      <c r="D429" s="14"/>
    </row>
    <row r="430" spans="4:4" s="2" customFormat="1" x14ac:dyDescent="0.35">
      <c r="D430" s="14"/>
    </row>
    <row r="431" spans="4:4" s="2" customFormat="1" x14ac:dyDescent="0.35">
      <c r="D431" s="14"/>
    </row>
    <row r="432" spans="4:4" s="2" customFormat="1" x14ac:dyDescent="0.35">
      <c r="D432" s="14"/>
    </row>
    <row r="433" spans="4:4" s="2" customFormat="1" x14ac:dyDescent="0.35">
      <c r="D433" s="14"/>
    </row>
    <row r="434" spans="4:4" s="2" customFormat="1" x14ac:dyDescent="0.35">
      <c r="D434" s="14"/>
    </row>
    <row r="435" spans="4:4" s="2" customFormat="1" x14ac:dyDescent="0.35">
      <c r="D435" s="14"/>
    </row>
    <row r="436" spans="4:4" s="2" customFormat="1" x14ac:dyDescent="0.35">
      <c r="D436" s="14"/>
    </row>
    <row r="437" spans="4:4" s="2" customFormat="1" x14ac:dyDescent="0.35">
      <c r="D437" s="14"/>
    </row>
    <row r="438" spans="4:4" s="2" customFormat="1" x14ac:dyDescent="0.35">
      <c r="D438" s="14"/>
    </row>
    <row r="439" spans="4:4" s="2" customFormat="1" x14ac:dyDescent="0.35">
      <c r="D439" s="14"/>
    </row>
    <row r="440" spans="4:4" s="2" customFormat="1" x14ac:dyDescent="0.35">
      <c r="D440" s="14"/>
    </row>
    <row r="441" spans="4:4" s="2" customFormat="1" x14ac:dyDescent="0.35">
      <c r="D441" s="14"/>
    </row>
    <row r="442" spans="4:4" s="2" customFormat="1" x14ac:dyDescent="0.35">
      <c r="D442" s="14"/>
    </row>
    <row r="443" spans="4:4" s="2" customFormat="1" x14ac:dyDescent="0.35">
      <c r="D443" s="14"/>
    </row>
    <row r="444" spans="4:4" s="2" customFormat="1" x14ac:dyDescent="0.35">
      <c r="D444" s="14"/>
    </row>
    <row r="445" spans="4:4" s="2" customFormat="1" x14ac:dyDescent="0.35">
      <c r="D445" s="14"/>
    </row>
    <row r="446" spans="4:4" s="2" customFormat="1" x14ac:dyDescent="0.35">
      <c r="D446" s="14"/>
    </row>
    <row r="447" spans="4:4" s="2" customFormat="1" x14ac:dyDescent="0.35">
      <c r="D447" s="14"/>
    </row>
    <row r="448" spans="4:4" s="2" customFormat="1" x14ac:dyDescent="0.35">
      <c r="D448" s="14"/>
    </row>
    <row r="449" spans="4:4" s="2" customFormat="1" x14ac:dyDescent="0.35">
      <c r="D449" s="14"/>
    </row>
    <row r="450" spans="4:4" s="2" customFormat="1" x14ac:dyDescent="0.35">
      <c r="D450" s="14"/>
    </row>
    <row r="451" spans="4:4" s="2" customFormat="1" x14ac:dyDescent="0.35">
      <c r="D451" s="14"/>
    </row>
    <row r="452" spans="4:4" s="2" customFormat="1" x14ac:dyDescent="0.35">
      <c r="D452" s="14"/>
    </row>
    <row r="453" spans="4:4" s="2" customFormat="1" x14ac:dyDescent="0.35">
      <c r="D453" s="14"/>
    </row>
    <row r="454" spans="4:4" s="2" customFormat="1" x14ac:dyDescent="0.35">
      <c r="D454" s="14"/>
    </row>
    <row r="455" spans="4:4" s="2" customFormat="1" x14ac:dyDescent="0.35">
      <c r="D455" s="14"/>
    </row>
    <row r="456" spans="4:4" s="2" customFormat="1" x14ac:dyDescent="0.35">
      <c r="D456" s="14"/>
    </row>
    <row r="457" spans="4:4" s="2" customFormat="1" x14ac:dyDescent="0.35">
      <c r="D457" s="14"/>
    </row>
    <row r="458" spans="4:4" s="2" customFormat="1" x14ac:dyDescent="0.35">
      <c r="D458" s="14"/>
    </row>
    <row r="459" spans="4:4" s="2" customFormat="1" x14ac:dyDescent="0.35">
      <c r="D459" s="14"/>
    </row>
    <row r="460" spans="4:4" s="2" customFormat="1" x14ac:dyDescent="0.35">
      <c r="D460" s="14"/>
    </row>
    <row r="461" spans="4:4" s="2" customFormat="1" x14ac:dyDescent="0.35">
      <c r="D461" s="14"/>
    </row>
    <row r="462" spans="4:4" s="2" customFormat="1" x14ac:dyDescent="0.35">
      <c r="D462" s="14"/>
    </row>
    <row r="463" spans="4:4" s="2" customFormat="1" x14ac:dyDescent="0.35">
      <c r="D463" s="14"/>
    </row>
    <row r="464" spans="4:4" s="2" customFormat="1" x14ac:dyDescent="0.35">
      <c r="D464" s="14"/>
    </row>
    <row r="465" spans="4:4" s="2" customFormat="1" x14ac:dyDescent="0.35">
      <c r="D465" s="14"/>
    </row>
    <row r="466" spans="4:4" s="2" customFormat="1" x14ac:dyDescent="0.35">
      <c r="D466" s="14"/>
    </row>
  </sheetData>
  <mergeCells count="1">
    <mergeCell ref="E5:Y7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scale="94" fitToHeight="0" orientation="landscape" r:id="rId1"/>
  <colBreaks count="1" manualBreakCount="1">
    <brk id="24" max="45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fd9d6aae-bf19-41a9-9c46-f10aa8eae86c" xsi:nil="true"/>
    <TeamsChannelId xmlns="fd9d6aae-bf19-41a9-9c46-f10aa8eae86c" xsi:nil="true"/>
    <IsNotebookLocked xmlns="fd9d6aae-bf19-41a9-9c46-f10aa8eae86c" xsi:nil="true"/>
    <Invited_Members xmlns="fd9d6aae-bf19-41a9-9c46-f10aa8eae86c" xsi:nil="true"/>
    <Math_Settings xmlns="fd9d6aae-bf19-41a9-9c46-f10aa8eae86c" xsi:nil="true"/>
    <Templates xmlns="fd9d6aae-bf19-41a9-9c46-f10aa8eae86c" xsi:nil="true"/>
    <Invited_Leaders xmlns="fd9d6aae-bf19-41a9-9c46-f10aa8eae86c" xsi:nil="true"/>
    <Member_Groups xmlns="fd9d6aae-bf19-41a9-9c46-f10aa8eae86c">
      <UserInfo>
        <DisplayName/>
        <AccountId xsi:nil="true"/>
        <AccountType/>
      </UserInfo>
    </Member_Groups>
    <Self_Registration_Enabled xmlns="fd9d6aae-bf19-41a9-9c46-f10aa8eae86c" xsi:nil="true"/>
    <FolderType xmlns="fd9d6aae-bf19-41a9-9c46-f10aa8eae86c" xsi:nil="true"/>
    <DefaultSectionNames xmlns="fd9d6aae-bf19-41a9-9c46-f10aa8eae86c" xsi:nil="true"/>
    <Is_Collaboration_Space_Locked xmlns="fd9d6aae-bf19-41a9-9c46-f10aa8eae86c" xsi:nil="true"/>
    <Members xmlns="fd9d6aae-bf19-41a9-9c46-f10aa8eae86c">
      <UserInfo>
        <DisplayName/>
        <AccountId xsi:nil="true"/>
        <AccountType/>
      </UserInfo>
    </Members>
    <Has_Leaders_Only_SectionGroup xmlns="fd9d6aae-bf19-41a9-9c46-f10aa8eae86c" xsi:nil="true"/>
    <NotebookType xmlns="fd9d6aae-bf19-41a9-9c46-f10aa8eae86c" xsi:nil="true"/>
    <Leaders xmlns="fd9d6aae-bf19-41a9-9c46-f10aa8eae86c">
      <UserInfo>
        <DisplayName/>
        <AccountId xsi:nil="true"/>
        <AccountType/>
      </UserInfo>
    </Leaders>
    <CultureName xmlns="fd9d6aae-bf19-41a9-9c46-f10aa8eae86c" xsi:nil="true"/>
    <Owner xmlns="fd9d6aae-bf19-41a9-9c46-f10aa8eae86c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B5CE637278C40ACFFA920C6002557" ma:contentTypeVersion="25" ma:contentTypeDescription="Crear nuevo documento." ma:contentTypeScope="" ma:versionID="d2377b110362abb5e0dd86f82ab01cf5">
  <xsd:schema xmlns:xsd="http://www.w3.org/2001/XMLSchema" xmlns:xs="http://www.w3.org/2001/XMLSchema" xmlns:p="http://schemas.microsoft.com/office/2006/metadata/properties" xmlns:ns2="fd9d6aae-bf19-41a9-9c46-f10aa8eae86c" xmlns:ns3="c84ef5c4-3daf-442c-a71e-4be9cbcc63d6" targetNamespace="http://schemas.microsoft.com/office/2006/metadata/properties" ma:root="true" ma:fieldsID="4096fa888721c46a920c223f6239cc12" ns2:_="" ns3:_="">
    <xsd:import namespace="fd9d6aae-bf19-41a9-9c46-f10aa8eae86c"/>
    <xsd:import namespace="c84ef5c4-3daf-442c-a71e-4be9cbcc63d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6aae-bf19-41a9-9c46-f10aa8eae86c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IsNotebookLocked" ma:index="25" nillable="true" ma:displayName="Is Notebook Locked" ma:internalName="IsNotebook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ef5c4-3daf-442c-a71e-4be9cbcc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FB34E-7D8C-4FA8-9D08-5BD8EF716BA3}">
  <ds:schemaRefs>
    <ds:schemaRef ds:uri="http://schemas.microsoft.com/office/2006/metadata/properties"/>
    <ds:schemaRef ds:uri="http://schemas.microsoft.com/office/infopath/2007/PartnerControls"/>
    <ds:schemaRef ds:uri="fd9d6aae-bf19-41a9-9c46-f10aa8eae86c"/>
  </ds:schemaRefs>
</ds:datastoreItem>
</file>

<file path=customXml/itemProps2.xml><?xml version="1.0" encoding="utf-8"?>
<ds:datastoreItem xmlns:ds="http://schemas.openxmlformats.org/officeDocument/2006/customXml" ds:itemID="{F5D12774-E29A-4737-9F5C-4CD3C3411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d6aae-bf19-41a9-9c46-f10aa8eae86c"/>
    <ds:schemaRef ds:uri="c84ef5c4-3daf-442c-a71e-4be9cbcc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9F463-D5CD-4907-A761-9A78EC7B1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Información</vt:lpstr>
      <vt:lpstr>TA GRADOS</vt:lpstr>
      <vt:lpstr>TA MOF DE 1 AÑO</vt:lpstr>
      <vt:lpstr>TA MOF DE 2 AÑOS</vt:lpstr>
      <vt:lpstr>Información!Área_de_impresión</vt:lpstr>
      <vt:lpstr>'TA GRADOS'!Área_de_impresión</vt:lpstr>
      <vt:lpstr>'TA MOF DE 1 AÑO'!Área_de_impresión</vt:lpstr>
      <vt:lpstr>'TA MOF DE 2 AÑOS'!Área_de_impresión</vt:lpstr>
      <vt:lpstr>'TA GRADOS'!Títulos_a_imprimir</vt:lpstr>
      <vt:lpstr>'TA MOF DE 1 AÑO'!Títulos_a_imprimir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Pérez Cuadrado</dc:creator>
  <cp:keywords/>
  <dc:description/>
  <cp:lastModifiedBy>Reader</cp:lastModifiedBy>
  <cp:revision/>
  <dcterms:created xsi:type="dcterms:W3CDTF">2019-07-24T08:49:27Z</dcterms:created>
  <dcterms:modified xsi:type="dcterms:W3CDTF">2024-01-26T09:13:35Z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0x010100D7CB5CE637278C40ACFFA920C6002557</vt:lpwstr>
  </property>
</Properties>
</file>